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hlenergia365-my.sharepoint.com/personal/emartinez_hlenergia_com/Documents/ACCESO y CONEXION/Modelos documentacion/Formularios AYC - CONSUMO/"/>
    </mc:Choice>
  </mc:AlternateContent>
  <xr:revisionPtr revIDLastSave="0" documentId="8_{FC012D9B-F32F-489E-B7C6-965AFC53C24B}" xr6:coauthVersionLast="47" xr6:coauthVersionMax="47" xr10:uidLastSave="{00000000-0000-0000-0000-000000000000}"/>
  <workbookProtection workbookAlgorithmName="SHA-512" workbookHashValue="LDtlffxb7I4w4jtoZEs6MVDmrZN8rowjfAv36fJu7yBp2h81IGfsOqX2gA9WyP7PSQeqXaKvA/j/0B9esyy9Ww==" workbookSaltValue="MN7AmzneajshU5ah85W1Hw==" workbookSpinCount="100000" lockStructure="1"/>
  <bookViews>
    <workbookView xWindow="-120" yWindow="-120" windowWidth="29040" windowHeight="15840" firstSheet="1" activeTab="1" xr2:uid="{F266A568-80E2-4BA3-B7DB-B85801393F87}"/>
  </bookViews>
  <sheets>
    <sheet name="Hoja1" sheetId="1" state="hidden" r:id="rId1"/>
    <sheet name="INSTRUCCIONES" sheetId="3" r:id="rId2"/>
    <sheet name="AUTOCONSUMO-GENERACIÓN" sheetId="8" r:id="rId3"/>
    <sheet name="SUMINISTRO ELÉCTRICO" sheetId="5" r:id="rId4"/>
  </sheets>
  <definedNames>
    <definedName name="_xlnm.Print_Area" localSheetId="2">'AUTOCONSUMO-GENERACIÓN'!$A$1:$J$114</definedName>
    <definedName name="_xlnm.Print_Area" localSheetId="1">INSTRUCCIONES!$A$1:$J$24</definedName>
    <definedName name="_xlnm.Print_Area" localSheetId="3">'SUMINISTRO ELÉCTRICO'!$A$1:$J$98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5" l="1"/>
  <c r="A95" i="5"/>
  <c r="E114" i="8"/>
  <c r="A111" i="8"/>
  <c r="F111" i="8"/>
  <c r="I98" i="5"/>
  <c r="F95" i="5"/>
  <c r="B91" i="8"/>
  <c r="E27" i="1"/>
  <c r="E26" i="1"/>
  <c r="E25" i="1"/>
  <c r="E23" i="1"/>
  <c r="E22" i="1"/>
  <c r="I114" i="8" s="1"/>
  <c r="E21" i="1"/>
  <c r="G42" i="5"/>
  <c r="B93" i="8"/>
  <c r="B92" i="8"/>
  <c r="C84" i="8"/>
  <c r="G82" i="8"/>
  <c r="D82" i="8"/>
  <c r="B82" i="8"/>
  <c r="B80" i="8"/>
  <c r="A6" i="8"/>
  <c r="B94" i="8" s="1"/>
  <c r="C73" i="8"/>
  <c r="F73" i="8"/>
  <c r="E73" i="8"/>
  <c r="A71" i="8"/>
  <c r="I65" i="8"/>
  <c r="I69" i="8"/>
  <c r="G69" i="8"/>
  <c r="G67" i="8"/>
  <c r="G65" i="8"/>
  <c r="G63" i="8"/>
  <c r="C59" i="8"/>
  <c r="C57" i="8"/>
  <c r="C55" i="8"/>
  <c r="E52" i="1" l="1"/>
  <c r="B74" i="5" s="1"/>
  <c r="B13" i="1"/>
  <c r="B18" i="1" s="1"/>
  <c r="B12" i="1"/>
  <c r="B11" i="1" l="1"/>
  <c r="B10" i="1"/>
  <c r="B21" i="1" l="1"/>
  <c r="B20" i="1"/>
  <c r="B19" i="1"/>
  <c r="A6" i="5"/>
  <c r="K50" i="1" s="1" a="1"/>
  <c r="K50" i="1" s="1"/>
  <c r="B22" i="1" l="1"/>
  <c r="K31" i="1" l="1"/>
  <c r="A14" i="1"/>
  <c r="H12" i="1"/>
  <c r="L8" i="1"/>
  <c r="B25" i="1" l="1"/>
  <c r="B24" i="1"/>
  <c r="B23" i="1"/>
  <c r="B26" i="1"/>
  <c r="B30" i="1" l="1"/>
  <c r="B31" i="1"/>
  <c r="B33" i="1"/>
  <c r="B3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<sst xmlns="http://schemas.openxmlformats.org/spreadsheetml/2006/main" count="315" uniqueCount="191">
  <si>
    <t>…...Seleccionar</t>
  </si>
  <si>
    <t>Desplegable 2</t>
  </si>
  <si>
    <t>Nombre:</t>
  </si>
  <si>
    <t>NIF:</t>
  </si>
  <si>
    <t>Dirección:</t>
  </si>
  <si>
    <t>Provincia:</t>
  </si>
  <si>
    <t>Teléfono:</t>
  </si>
  <si>
    <t xml:space="preserve">E-mail: </t>
  </si>
  <si>
    <t>Núm:</t>
  </si>
  <si>
    <t>C.P.</t>
  </si>
  <si>
    <t>Localidad:</t>
  </si>
  <si>
    <t>Letra:</t>
  </si>
  <si>
    <t>Planta:</t>
  </si>
  <si>
    <t xml:space="preserve">Escalera: </t>
  </si>
  <si>
    <t>SOLICITUD DE ACCESO Y CONEXIÓN A LA RED DE DISTRIBUCIÓN</t>
  </si>
  <si>
    <t>PERSONA DE CONTACTO</t>
  </si>
  <si>
    <t>Urbanizado</t>
  </si>
  <si>
    <t>No urbanizado</t>
  </si>
  <si>
    <t>Denominación:</t>
  </si>
  <si>
    <t>Referencia Catastral:</t>
  </si>
  <si>
    <t xml:space="preserve">Localidad: </t>
  </si>
  <si>
    <t>Coordenadas UTM:</t>
  </si>
  <si>
    <t>HUSO:</t>
  </si>
  <si>
    <t>X:</t>
  </si>
  <si>
    <t>Y:</t>
  </si>
  <si>
    <t>AUTOCONSUMO</t>
  </si>
  <si>
    <t>GENERACIÓN</t>
  </si>
  <si>
    <t>INSTALACIÓN PARA LA QUE SE SOLICITA CONEXIÓN</t>
  </si>
  <si>
    <t>UBICACIÓN</t>
  </si>
  <si>
    <t>TIPO DE INSTALACIÓN</t>
  </si>
  <si>
    <t>TIPO PRODUCTORES</t>
  </si>
  <si>
    <t>TIPO DE SUELO</t>
  </si>
  <si>
    <t xml:space="preserve">kW. </t>
  </si>
  <si>
    <t xml:space="preserve">Potencia solicitada: </t>
  </si>
  <si>
    <t>TIPO AUTOCONSUMO</t>
  </si>
  <si>
    <t>Individual</t>
  </si>
  <si>
    <t>Colectivo</t>
  </si>
  <si>
    <t>En base a lo establecido en el art. 10 del Real Decreto 1183/2020, de 29 de diciembre, de acceso y conexión a las redes de transporte y distribución de energía eléctrica (en adelante, RD 1183/2020), y en la Circular 1/2021, de 20 de enero, de la Comisión Nacional de los Mercados y la Competencia, por la que se establece la metodología y condiciones del acceso y de la conexión a las redes de transporte y distribución de las instalaciones de producción de energía eléctrica (en adelante, Circular 1/2021), formula la presente solicitud de acceso y conexión a la red de distribución, para la instalación que se identifica en la presente solicitud.</t>
  </si>
  <si>
    <r>
      <rPr>
        <b/>
        <sz val="6.5"/>
        <rFont val="Calibri"/>
        <family val="2"/>
      </rPr>
      <t>CLAUSULA INFORMATIVA DE PROTECCIÓN DE DATOS PERSONALES</t>
    </r>
    <r>
      <rPr>
        <sz val="6.5"/>
        <rFont val="Calibri"/>
        <family val="2"/>
      </rPr>
      <t xml:space="preserve">
</t>
    </r>
    <r>
      <rPr>
        <b/>
        <sz val="6.5"/>
        <rFont val="Calibri"/>
        <family val="2"/>
      </rPr>
      <t>Responsable de Tratamiento</t>
    </r>
    <r>
      <rPr>
        <sz val="6.5"/>
        <rFont val="Calibri"/>
        <family val="2"/>
      </rPr>
      <t xml:space="preserve">: Hidroeléctrica de Laracha S.L.U., con domicilio en Avenida de Arteixo, 19 - 1º D, 15004 A Coruña. 
</t>
    </r>
    <r>
      <rPr>
        <b/>
        <sz val="6.5"/>
        <rFont val="Calibri"/>
        <family val="2"/>
      </rPr>
      <t>Tratamientos:</t>
    </r>
    <r>
      <rPr>
        <sz val="6.5"/>
        <rFont val="Calibri"/>
        <family val="2"/>
      </rPr>
      <t xml:space="preserve"> Gestión documental, contractual y/o administrativa de la solicitud de acceso y conexión a la red de distribución, así como cualquier otro diferente que surja como consecuencia y/o derivado de ésta. 
</t>
    </r>
    <r>
      <rPr>
        <b/>
        <sz val="6.5"/>
        <rFont val="Calibri"/>
        <family val="2"/>
      </rPr>
      <t>Base de legitimación:</t>
    </r>
    <r>
      <rPr>
        <sz val="6.5"/>
        <rFont val="Calibri"/>
        <family val="2"/>
      </rPr>
      <t xml:space="preserve"> Cualquier legislación que sea de aplicación a los tratamientos señalados en el punto anterior. 
</t>
    </r>
    <r>
      <rPr>
        <b/>
        <sz val="6.5"/>
        <rFont val="Calibri"/>
        <family val="2"/>
      </rPr>
      <t>Licitud:</t>
    </r>
    <r>
      <rPr>
        <sz val="6.5"/>
        <rFont val="Calibri"/>
        <family val="2"/>
      </rPr>
      <t xml:space="preserve"> El convenio suscrito y en su caso, el consentimiento expreso otorgado mediante la aceptación y firma del presente documento. 
</t>
    </r>
    <r>
      <rPr>
        <b/>
        <sz val="6.5"/>
        <rFont val="Calibri"/>
        <family val="2"/>
      </rPr>
      <t xml:space="preserve">Tiempo de conservación de los datos: </t>
    </r>
    <r>
      <rPr>
        <sz val="6.5"/>
        <rFont val="Calibri"/>
        <family val="2"/>
      </rPr>
      <t xml:space="preserve">Durante el periodo de tiempo necesario a fin de cumplir con las obligaciones legales que en cualquier momento y en cualquier medida le sean de aplicación a los permisos de acceso y conexión que se tramiten, así como de cualquier otro que surja como consecuencia de los mismos.
</t>
    </r>
    <r>
      <rPr>
        <b/>
        <sz val="6.5"/>
        <rFont val="Calibri"/>
        <family val="2"/>
      </rPr>
      <t>Derechos que le asisten y su ejercicio:</t>
    </r>
    <r>
      <rPr>
        <sz val="6.5"/>
        <rFont val="Calibri"/>
        <family val="2"/>
      </rPr>
      <t xml:space="preserve"> Acceso, Rectificación, Supresión, Oposición y Portabilidad a través de cualquier medio válido, que permita acreditar envío y recepción de la solicitud, a la dirección del Responsable de Tratamiento. Reclamación y tutela de sus derechos ante la Agencia Española de Protección de Datos mediante los mecanismos establecidos al efecto por la misma. 
</t>
    </r>
    <r>
      <rPr>
        <b/>
        <sz val="6.5"/>
        <rFont val="Calibri"/>
        <family val="2"/>
      </rPr>
      <t>Delegado de Protección de Datos:</t>
    </r>
    <r>
      <rPr>
        <sz val="6.5"/>
        <rFont val="Calibri"/>
        <family val="2"/>
      </rPr>
      <t xml:space="preserve"> Galidat, S.L.; Avenida de Arteixo, 19 - 1º D, 15004 A Coruña; dpd@hlenergia.com</t>
    </r>
  </si>
  <si>
    <t>El solicitante declara, bajo su responsabilidad, que tiene interés legítimo para efectuar la presente solicitud, puesto que dispone del título suficiente en relación a la propiedad o posesión de la finca, expectativa de adquirir la propiedad o el alquiler, o cualquier otro interés legítimo válido en derecho. Esta manifestación es fiel y auténtica y, con la firma de la presente solicitud,  asume las responsabilidades legales de toda falsedad u omisión, con total indemnidad para HIDROELÉCTRICA DE LARACHA, S.L.U.</t>
  </si>
  <si>
    <t>Se adjunta justificante de la representacion (copia de poder, autorización, etc)</t>
  </si>
  <si>
    <t>DATOS SOLICITANTE</t>
  </si>
  <si>
    <t>TIPO GENERACIÓN</t>
  </si>
  <si>
    <t>a.1.1  Cogeneraciones que utilicen como combustible el gas natural</t>
  </si>
  <si>
    <t xml:space="preserve">a.1.2  Cogeneraciones que utilicen como combustible principal derivados de petróleo o carbón
</t>
  </si>
  <si>
    <t>a.1.3  Resto de cogeneraciones que utilicen gas natural o derivados de petróleo o carbón, y no cumplan con los límites de establecidos en los subgrupos a.1.1 y 1.1.2</t>
  </si>
  <si>
    <t>a.2 Instalaciones que incluyan una central que utilice energías residuales procedentes de cualquier instalación, máquina o proceso industrial cuya finalidad no sea la producción de energía eléctrica</t>
  </si>
  <si>
    <t>b. Instalaciones que utilicen como energía primaria alguna de las energías renovables no fósiles</t>
  </si>
  <si>
    <t>b.1 Instalaciones que utilicen como energía primaria la energía solar</t>
  </si>
  <si>
    <t>b.1.1 Instalaciones que únicamente utilicen la radiación solar como energía primaria mediante la tecnología fotovoltaica</t>
  </si>
  <si>
    <t>b.1.2 Instalaciones que únicamente utilicen procesos térmicos para la transformación de la energía solar, como energía primaria, en electricidad</t>
  </si>
  <si>
    <t>b.2 Instalaciones que únicamente utilicen como energía primaria la energía eólica</t>
  </si>
  <si>
    <t xml:space="preserve">b.2.1 Instalaciones eólicas ubicadas en tierra </t>
  </si>
  <si>
    <t>b.2.2 Instalaciones eólicas ubicadas en espacios marinos, que incluyen tanto las aguas interiores como el mar territorial</t>
  </si>
  <si>
    <t>b.3 Instalaciones que únicamente utilicen como energía primaria la geotérmica, hidrotérmica, aerotérmica, la de las olas, la de las mareas, la de las rocas calientes y secas, la oceanotérmica y la energía de las corrientes marinas</t>
  </si>
  <si>
    <t>b.4 Centrales hidroeléctricas cuya potencia instalada no sea superior a 10 MW</t>
  </si>
  <si>
    <t>b.4.1 Centrales hidroeléctricas cuyas instalaciones  (presa o azud, toma, canal y otras) hayan sido construidas exclusivamente para uso hidroeléctrico</t>
  </si>
  <si>
    <t>b.4.2 Centrales hidroeléctricas que hayan sido construidas en infraestructuras existentes (presas, canales o conducciones) o dedicadas a otros usos distintos al hidroeléctrico</t>
  </si>
  <si>
    <t>b.5 Centrales hidroeléctricas cuya potencia instalada sea superior a 10 MW</t>
  </si>
  <si>
    <t xml:space="preserve">  b.5.1 Centrales hidroeléctricas cuyas instalaciones (presa o azud, toma, canal y otras) hayan sido construidas exclusivamente para uso hidroeléctrico</t>
  </si>
  <si>
    <t xml:space="preserve">  b.5.2  Centrales hidroeléctricas que hayan sido construidas en infraestructuras existentes (presa, canales o conducciones) o dedicadas a otros usos distintos al hidroeléctrico</t>
  </si>
  <si>
    <t>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t>
  </si>
  <si>
    <t xml:space="preserve">b.7 Centrales de generación eléctrica o de cogeneración que utilicen como combustible principal biolíquido o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
  </si>
  <si>
    <t>b.7.1 Instalaciones que empleen como combustible principal el biogás de vertederos controlados.</t>
  </si>
  <si>
    <t>b.7.2 Instalaciones que empleen como combustible principal biolíquidos o el biogás generado en digestores procedente de cultivos energéticos, restos agrícolas, de deyecciones ganaderas, de residuos biodegradables de instalaciones industriales, de residuos domiciliarios o similares, de lodos de depuración de aguas residuales u otros para los cuales sea de aplicación el proceso de digestión anaerobia.</t>
  </si>
  <si>
    <t>b.8 Centrales de generación eléctrica o de cogeneración que utilicen como combustible principal biomasa procedente de instalaciones industriales del sector agrícola o forestal</t>
  </si>
  <si>
    <t>c.1 Centrales que utilicen como combustible principal residuos domésticos y similares</t>
  </si>
  <si>
    <t>c.2 Centrales que utilicen como combustible principal otros residuos no contemplados en el grupo c.1, combustibles de los grupos b.6, b.7 y b.8 cuando no cumplan con los límites de consumo establecidos para los citados grupos y licores negros</t>
  </si>
  <si>
    <t>a.1 Cogeneraciones</t>
  </si>
  <si>
    <t>Desplegable 3</t>
  </si>
  <si>
    <t>Desplegable 4</t>
  </si>
  <si>
    <t>TENSIÓN</t>
  </si>
  <si>
    <t>230 V  (BT)</t>
  </si>
  <si>
    <t>400 V (BT)</t>
  </si>
  <si>
    <t>15 KV (MT)</t>
  </si>
  <si>
    <t>…..Seleccionar</t>
  </si>
  <si>
    <t>CARACTERÍSTICAS</t>
  </si>
  <si>
    <t xml:space="preserve">Nivel de tensión: </t>
  </si>
  <si>
    <t xml:space="preserve">PUNTO DE CONEXIÓN PROPUESTO: </t>
  </si>
  <si>
    <t>El titular de la instalación autoriza la representación, mediante la firma de la presente solicitud</t>
  </si>
  <si>
    <t>TIPO CONEXIÓN</t>
  </si>
  <si>
    <t>BT - Red interior</t>
  </si>
  <si>
    <t>BT - Caja General de Protección</t>
  </si>
  <si>
    <t>BT - Red de Distribución</t>
  </si>
  <si>
    <t>BT - Cuadro de Distribución</t>
  </si>
  <si>
    <t>BT - Cuadro BT en Centro Transformación</t>
  </si>
  <si>
    <t>MT - En Línea MT</t>
  </si>
  <si>
    <t>MT - En Apoyo MT</t>
  </si>
  <si>
    <t>MT - En Subestación</t>
  </si>
  <si>
    <t>MT - Red interior</t>
  </si>
  <si>
    <t>Tipo:</t>
  </si>
  <si>
    <t xml:space="preserve">Uso de la instalación: </t>
  </si>
  <si>
    <t>Solicita expresamente presupuesto económico de las instalaciones que, de acuerdo con la normativa en vigor, el titular de la red no tenga la obligación de desarrollar, y sean necesarias para llevar a cabo el acceso y conexión de la instalación para la que se solicitan los permisos</t>
  </si>
  <si>
    <t>DOCUMENTACIÓN CONSUMO</t>
  </si>
  <si>
    <t>Anteproyecto, proyecto o esquema unifilar de la instalación</t>
  </si>
  <si>
    <t>Punto de conexión propuesto (fotografía, croquis, plano)</t>
  </si>
  <si>
    <t>Otra documentación</t>
  </si>
  <si>
    <t>AMPLIACIÓN POTENCI</t>
  </si>
  <si>
    <t>NO</t>
  </si>
  <si>
    <t>SI</t>
  </si>
  <si>
    <t>Completar los datos de la persona física o empresa que será la titular de la instalación.</t>
  </si>
  <si>
    <t xml:space="preserve">Si la solicitud va a ser gestionada por un representante del titular (instalador autorizado, ingeniería, consultoría, etc), completar los datos de éste. </t>
  </si>
  <si>
    <t>Completar los datos de la instalación para la que se solicitan los permisos de acceso y conexión</t>
  </si>
  <si>
    <t>Marcar si se trata de una ampliación de potencia de un suministro existente, en cuyo caso el formlario solicitará el CUPS de este suministro</t>
  </si>
  <si>
    <t xml:space="preserve">Se solicitará licencia urbanística, comunicación previa o título urbanístico habilitante que resulte de aplicación, con carácter previo a la realización de las obras necesarias para la acometida o conexión del suministro solicitado. </t>
  </si>
  <si>
    <t>Completar con el mayor detalle posible la ubicación de la instalación</t>
  </si>
  <si>
    <t xml:space="preserve">Imprescindible indicar si la instalación estará ubicada o no en suelo urbanizado, que cuente con todas las instalaciones o servicios que requiere la normativa urbanística en vigor. </t>
  </si>
  <si>
    <t xml:space="preserve">Marcar esta casilla para que la propuesta previa que le remitiremos, incluya los trabajos de nueva extensión de red que puedan ser necesarios para la acometida y/o conexión del suministro solicitado, y no deban ser realizados necesariamente por la empresa Distribuidora. </t>
  </si>
  <si>
    <t xml:space="preserve">Completar en caso de que se desee designar una persona de contacto, para gestionar la solicitud, diferente al titular o representante. </t>
  </si>
  <si>
    <t>DOCUMENTACIÓN REQUERIDA</t>
  </si>
  <si>
    <t>En</t>
  </si>
  <si>
    <t xml:space="preserve">, a </t>
  </si>
  <si>
    <t>Completar fecha y lugar y fecha</t>
  </si>
  <si>
    <t>INSTRUCCIONES PARA COMPLETAR EL FORMULARIO</t>
  </si>
  <si>
    <t>SOLICITANTE</t>
  </si>
  <si>
    <t>REPRESENTANTE AUTORIZADO</t>
  </si>
  <si>
    <t>DATOS DEL TITULAR DE LA INSTALACIÓN</t>
  </si>
  <si>
    <t>DATOS DEL REPRESENTANTE</t>
  </si>
  <si>
    <t>La acreditación de la representación se puede realizar de dos formas.  
-aportar el documento que acredite la representación (poder, autorización, etc)
-firma de la solicitud por el titular, autorizando al representante</t>
  </si>
  <si>
    <t>DATOS DE LA INSTALACIÓN</t>
  </si>
  <si>
    <t>UBICACIÓN DE LA INSTALACIÓN</t>
  </si>
  <si>
    <t>PROPUESTA DEL PUNTO DE CONEXIÓN A LA RED</t>
  </si>
  <si>
    <t>Completar la información relativa al punto de conexión que se desee proponer a la distribuidora</t>
  </si>
  <si>
    <t>Datos adicionales:</t>
  </si>
  <si>
    <t>PRESUPUESTO NUEVA EXTENSIÓN DE RED</t>
  </si>
  <si>
    <t>DOCUMENTACIÓN QUE SE DEBE ACOMPAÑAR A LA SOLICITUD</t>
  </si>
  <si>
    <t>Relación de documentos que deben acomparse a la solicitud</t>
  </si>
  <si>
    <t>2.- Imprimir y firmar el formulario /// o crear un documento pdf y firmarlo electrónicamente</t>
  </si>
  <si>
    <t>3.- Presentar la solicitud, acompañada de la documentación requerida, en la nuestra plataforma web de acceso y conexión:</t>
  </si>
  <si>
    <t>1.- Seleccionar el tipo de solicitud que se desea formular y cumplimentar el formulario correspondiente  (que incluye instrucciones de ayuda en su lateral derecho)</t>
  </si>
  <si>
    <t xml:space="preserve">SELECCIONE EL TIPO DE SOLICITUD: </t>
  </si>
  <si>
    <t>INSTRUCCIONES PARA CUMPLIMENTAR Y PRESENTAR LA SOLICITUD</t>
  </si>
  <si>
    <t xml:space="preserve">SOLICITUD DE ACCESO Y CONEXIÓN A LA RED DE DISTRIBUCIÓN
CONSUMIDORES </t>
  </si>
  <si>
    <t>SERVICIOS AUXILIARES</t>
  </si>
  <si>
    <t>AMPLIACIÓN AUTOCONSUMO</t>
  </si>
  <si>
    <t>Servicios Auxiliares:</t>
  </si>
  <si>
    <t>Copia del CIE, si ya dispone de él</t>
  </si>
  <si>
    <t>Fotografías, croquis y/o planos del punto de acceso propuesto</t>
  </si>
  <si>
    <t>Hibridación:</t>
  </si>
  <si>
    <t>HIBRIDACIÓN</t>
  </si>
  <si>
    <t>para la realización de las obras de acometida o conexión a la red de distribución se exigirá el título habilitante de naturaleza urbanística que resulte preciso para la edificación o instalación para la que se solicita el suministro</t>
  </si>
  <si>
    <t>DOCUMENTACIÓN</t>
  </si>
  <si>
    <t>Justificación de la representación (poder, autorización, etc)</t>
  </si>
  <si>
    <t>Firmar la solicitud</t>
  </si>
  <si>
    <r>
      <t xml:space="preserve">Copia de la presentación de la solicitud de determinación del alcance del estudio de impacto ambiental ordinaria o solicitud de inicio de evaluación de impacto ambiental </t>
    </r>
    <r>
      <rPr>
        <sz val="9"/>
        <color theme="1"/>
        <rFont val="Arial"/>
        <family val="2"/>
      </rPr>
      <t>(sólo en caso de proyectos sometidos a evaluación ambiental ordinaria o simplificada).</t>
    </r>
  </si>
  <si>
    <t>Anteproyecto de la instalación de generación de electricidad, que contiene, al menos los siguientes elementos:
I.	Identificación de la instalación de generación de electricidad, incluyendo la tecnología y la capacidad de acceso para la que se solicitan los permisos, así como las coordenadas UTM de la línea poligonal que circunscribe a la instalación.
II.	En el caso de hibridación, identificación de las distintas tecnologías y potencia de los correspondientes módulos de generación de electricidad.
III.	Nudo, tramo de línea o posición exacta a la que pretende conectarse el productor.
IV.	Esquemas unifilares de la instalación o agrupación de instalaciones objeto de los permisos, incluidas en su caso la línea, posiciones y aparamenta necesarias para la evacuación de la energía generada.
V.	En el caso de disponer de elementos de acumulación de energía eléctrica, descripción de dichos elementos, incluida su capacidad de almacenamiento.
VI.	Potencia contratada prevista para el consumo de los servicios auxiliares.
VII.	En el caso de instalaciones de generación de electricidad asociadas a una modalidad de autoconsumo con excedentes, potencia contratada por el consumo o consumos asociados.
VIII.	Presupuesto estimativo de la instalación de generación de electricidad, incluidos en su caso los elementos de acumulación, así como las infraestructuras de evacuación.</t>
  </si>
  <si>
    <t>Si la instalación va a precisar de servicios auxiliares, marcar e indicar la potencia prevista para los mismos</t>
  </si>
  <si>
    <t>Marcar si se trata de una hibricación, indicando el número de módulos de la instalaicón</t>
  </si>
  <si>
    <t>ACUMULACIÓN</t>
  </si>
  <si>
    <t>PUNTO DE CONEXIÓN</t>
  </si>
  <si>
    <t>TIPO DE PROCEDIMIENOT</t>
  </si>
  <si>
    <t>PROCEDIMIENTO ORDINARIO</t>
  </si>
  <si>
    <t>PROCEDIMIENTO ABREVIADO</t>
  </si>
  <si>
    <t>Aviso importante:</t>
  </si>
  <si>
    <t>PUNTO DE CONEXIÓN PROPUESTO</t>
  </si>
  <si>
    <t>¿Agrupación* con potencia instalada superior a 1 MW?</t>
  </si>
  <si>
    <t>*según definición del art. 7 RD 413/2014</t>
  </si>
  <si>
    <t>AGRUPACIÓN DE INSTALACIONES</t>
  </si>
  <si>
    <t>Confirmación del órgano competente para autorizar la instalación de haber depositado el resguardo acreditativo del depósito de garantía económica, conforme al artículo 23 del RD 1183/2020.</t>
  </si>
  <si>
    <t>*excepcionalmente, se permitirá que las personas físicas puedan remitir su solicitud al email: laracha@hlenergia.com</t>
  </si>
  <si>
    <t>v.2</t>
  </si>
  <si>
    <t>Imprescindible indicar si la instalación estará ubicada o no en suelo urbanizado, que cuente con todas las instalaciones o servicios que requiere la normativa urbanística en vigor.</t>
  </si>
  <si>
    <t>Tipo de suelo:</t>
  </si>
  <si>
    <t>Potencia solicitada:</t>
  </si>
  <si>
    <t>kW.</t>
  </si>
  <si>
    <t>Elementos de acumulación:</t>
  </si>
  <si>
    <t>Marcar si existen elmentos de acumulación, indicándo la potencia de éstos.</t>
  </si>
  <si>
    <t>Tipo solicitud:</t>
  </si>
  <si>
    <t>a. Cogeneración u otras formas de producción de electricidad a partir de energías residuales.</t>
  </si>
  <si>
    <t>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t>
  </si>
  <si>
    <t>TIPO CONEXIÓN AUTOCONSUMO</t>
  </si>
  <si>
    <t>Desplegable 1</t>
  </si>
  <si>
    <t>TECNOLOGÍA AUTOCONSUMO</t>
  </si>
  <si>
    <t>Fotovoltaica</t>
  </si>
  <si>
    <t>Eólica</t>
  </si>
  <si>
    <t>Otras</t>
  </si>
  <si>
    <t xml:space="preserve"> </t>
  </si>
  <si>
    <t>Red interior</t>
  </si>
  <si>
    <t>A través de red</t>
  </si>
  <si>
    <t>Selector SI/NO</t>
  </si>
  <si>
    <t>¿Es una amliación de potencia?</t>
  </si>
  <si>
    <t xml:space="preserve">Acreditación representación: </t>
  </si>
  <si>
    <t>Copia de anteproyecto, proyecto o memoria técnica de la instalación, si dispone de ellos.</t>
  </si>
  <si>
    <t>AUTORIZACIÓN PRODUCTORES</t>
  </si>
  <si>
    <t>AUTORIZACIONES</t>
  </si>
  <si>
    <t>Identificar claramente el punto de conexión a la red que se proponga a la Distribuidora.</t>
  </si>
  <si>
    <t>Solamente en solicitudes que deban tramitarse por procedimiento abreviado, el formulario permitirá solicitar a la Distribuidora que sea ésta la que establezca el punto de conexión a la red</t>
  </si>
  <si>
    <t>Si es ampliación de potencia de una instalación existente, marcar e indentificar la instalación</t>
  </si>
  <si>
    <t>Informar si la instalación pertenece a una agruapación, según definición del artículo 7 del Real Decreto 413/2014, superior a 1 MW</t>
  </si>
  <si>
    <t xml:space="preserve">Indicar si la isntalación es para autoconsumo o para generación. </t>
  </si>
  <si>
    <t xml:space="preserve">Seleccionar las caracterísitcas de la instalación en cada subapartado.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</si>
</sst>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Aptos Narrow"/>
      <family val="2"/>
      <scheme val="minor"/>
    </font>
    <font>
      <b/>
      <sz val="11"/>
      <color theme="1"/>
      <name val="Aptos Narrow"/>
      <family val="2"/>
      <scheme val="minor"/>
    </font>
    <font>
      <sz val="10"/>
      <name val="Calibri"/>
      <family val="2"/>
    </font>
    <font>
      <b/>
      <sz val="10"/>
      <name val="Calibri"/>
      <family val="2"/>
    </font>
    <font>
      <sz val="10"/>
      <color theme="1"/>
      <name val="Calibri"/>
      <family val="2"/>
    </font>
    <font>
      <sz val="10"/>
      <color indexed="12"/>
      <name val="Calibri"/>
      <family val="2"/>
    </font>
    <font>
      <sz val="8"/>
      <name val="Calibri"/>
      <family val="2"/>
    </font>
    <font>
      <b/>
      <sz val="10"/>
      <color theme="0"/>
      <name val="Calibri"/>
      <family val="2"/>
    </font>
    <font>
      <sz val="6.5"/>
      <name val="Calibri"/>
      <family val="2"/>
    </font>
    <font>
      <b/>
      <sz val="6.5"/>
      <name val="Calibri"/>
      <family val="2"/>
    </font>
    <font>
      <b/>
      <sz val="11"/>
      <color theme="0"/>
      <name val="Calibri"/>
      <family val="2"/>
    </font>
    <font>
      <b/>
      <sz val="12"/>
      <color theme="0"/>
      <name val="Calibri"/>
      <family val="2"/>
    </font>
    <font>
      <sz val="10"/>
      <color indexed="10"/>
      <name val="Arial"/>
      <family val="2"/>
    </font>
    <font>
      <sz val="10"/>
      <name val="Arial"/>
      <family val="2"/>
    </font>
    <font>
      <sz val="8"/>
      <color theme="0"/>
      <name val="Calibri"/>
      <family val="2"/>
    </font>
    <font>
      <b/>
      <sz val="10"/>
      <color theme="1"/>
      <name val="Calibri"/>
      <family val="2"/>
    </font>
    <font>
      <sz val="8"/>
      <color theme="1"/>
      <name val="Calibri"/>
      <family val="2"/>
    </font>
    <font>
      <sz val="7"/>
      <color theme="1"/>
      <name val="Calibri"/>
      <family val="2"/>
    </font>
    <font>
      <b/>
      <sz val="8"/>
      <color theme="1"/>
      <name val="Calibri"/>
      <family val="2"/>
    </font>
    <font>
      <b/>
      <sz val="9"/>
      <name val="Calibri"/>
      <family val="2"/>
    </font>
    <font>
      <b/>
      <sz val="9"/>
      <color theme="1"/>
      <name val="Calibri"/>
      <family val="2"/>
    </font>
    <font>
      <sz val="9"/>
      <color theme="1"/>
      <name val="Calibri"/>
      <family val="2"/>
    </font>
    <font>
      <b/>
      <u/>
      <sz val="9"/>
      <color theme="1"/>
      <name val="Calibri"/>
      <family val="2"/>
    </font>
    <font>
      <sz val="9"/>
      <name val="Calibri"/>
      <family val="2"/>
    </font>
    <font>
      <sz val="9"/>
      <color indexed="12"/>
      <name val="Calibri"/>
      <family val="2"/>
    </font>
    <font>
      <sz val="9"/>
      <color rgb="FFFF0000"/>
      <name val="Calibri"/>
      <family val="2"/>
    </font>
    <font>
      <b/>
      <sz val="9"/>
      <color theme="0"/>
      <name val="Calibri"/>
      <family val="2"/>
    </font>
    <font>
      <sz val="10"/>
      <color rgb="FFFF0000"/>
      <name val="Calibri"/>
      <family val="2"/>
    </font>
    <font>
      <b/>
      <sz val="10"/>
      <color rgb="FFFF0000"/>
      <name val="Calibri"/>
      <family val="2"/>
    </font>
    <font>
      <b/>
      <sz val="11"/>
      <color rgb="FFFF0000"/>
      <name val="Calibri"/>
      <family val="2"/>
    </font>
    <font>
      <b/>
      <sz val="9"/>
      <color rgb="FFFF0000"/>
      <name val="Calibri"/>
      <family val="2"/>
    </font>
    <font>
      <b/>
      <sz val="6"/>
      <color theme="1"/>
      <name val="Calibri"/>
      <family val="2"/>
    </font>
    <font>
      <sz val="10"/>
      <color theme="1"/>
      <name val="Arial"/>
      <family val="2"/>
    </font>
    <font>
      <sz val="9"/>
      <color theme="1"/>
      <name val="Arial"/>
      <family val="2"/>
    </font>
    <font>
      <sz val="8"/>
      <color rgb="FFFF0000"/>
      <name val="Calibri"/>
      <family val="2"/>
    </font>
    <font>
      <b/>
      <sz val="8"/>
      <color theme="0" tint="-0.499984740745262"/>
      <name val="Calibri"/>
      <family val="2"/>
    </font>
    <font>
      <b/>
      <sz val="10"/>
      <color rgb="FFFFFFFF"/>
      <name val="Calibri"/>
      <family val="2"/>
    </font>
    <font>
      <sz val="10"/>
      <color rgb="FF000000"/>
      <name val="Calibri"/>
      <family val="2"/>
    </font>
    <font>
      <sz val="9"/>
      <color rgb="FF000000"/>
      <name val="Calibri"/>
      <family val="2"/>
    </font>
    <font>
      <b/>
      <sz val="9"/>
      <color rgb="FF000000"/>
      <name val="Calibri"/>
      <family val="2"/>
    </font>
    <font>
      <b/>
      <sz val="9"/>
      <color rgb="FFFFFFFF"/>
      <name val="Calibri"/>
      <family val="2"/>
    </font>
    <font>
      <b/>
      <sz val="10"/>
      <color rgb="FF000000"/>
      <name val="Calibri"/>
      <family val="2"/>
    </font>
    <font>
      <b/>
      <u/>
      <sz val="9"/>
      <color rgb="FF000000"/>
      <name val="Calibri"/>
      <family val="2"/>
    </font>
    <font>
      <sz val="10"/>
      <color rgb="FF0000FF"/>
      <name val="Calibri"/>
      <family val="2"/>
    </font>
    <font>
      <b/>
      <sz val="8"/>
      <color rgb="FF000000"/>
      <name val="Calibri"/>
      <family val="2"/>
    </font>
    <font>
      <sz val="9"/>
      <color theme="1"/>
      <name val="Aptos Narrow"/>
      <family val="2"/>
      <scheme val="minor"/>
    </font>
    <font>
      <sz val="7"/>
      <name val="Calibri"/>
      <family val="2"/>
    </font>
    <font>
      <b/>
      <sz val="6"/>
      <color rgb="FF000000"/>
      <name val="Calibri"/>
      <family val="2"/>
    </font>
    <font>
      <sz val="4"/>
      <color rgb="FF000000"/>
      <name val="Calibri"/>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40"/>
        <bgColor indexed="64"/>
      </patternFill>
    </fill>
    <fill>
      <patternFill patternType="solid">
        <fgColor indexed="42"/>
        <bgColor indexed="64"/>
      </patternFill>
    </fill>
    <fill>
      <patternFill patternType="solid">
        <fgColor theme="3" tint="0.89999084444715716"/>
        <bgColor indexed="64"/>
      </patternFill>
    </fill>
    <fill>
      <patternFill patternType="solid">
        <fgColor rgb="FF7F7F7F"/>
        <bgColor rgb="FF7F7F7F"/>
      </patternFill>
    </fill>
    <fill>
      <patternFill patternType="solid">
        <fgColor rgb="FFDBE9F7"/>
        <bgColor rgb="FFDBE9F7"/>
      </patternFill>
    </fill>
    <fill>
      <patternFill patternType="solid">
        <fgColor rgb="FFFFFFFF"/>
        <bgColor rgb="FFFFFFFF"/>
      </patternFill>
    </fill>
    <fill>
      <patternFill patternType="solid">
        <fgColor rgb="FFFFFFCC"/>
        <bgColor rgb="FFFFFFCC"/>
      </patternFill>
    </fill>
    <fill>
      <patternFill patternType="solid">
        <fgColor theme="0"/>
        <bgColor rgb="FFFFFFCC"/>
      </patternFill>
    </fill>
    <fill>
      <patternFill patternType="solid">
        <fgColor theme="0"/>
        <bgColor rgb="FF7F7F7F"/>
      </patternFill>
    </fill>
  </fills>
  <borders count="32">
    <border>
      <left/>
      <right/>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7F7F7F"/>
      </left>
      <right style="medium">
        <color rgb="FF7F7F7F"/>
      </right>
      <top/>
      <bottom/>
      <diagonal/>
    </border>
    <border>
      <left style="medium">
        <color rgb="FF7F7F7F"/>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top/>
      <bottom style="thick">
        <color rgb="FF7F7F7F"/>
      </bottom>
      <diagonal/>
    </border>
    <border>
      <left style="thick">
        <color theme="0" tint="-0.499984740745262"/>
      </left>
      <right style="medium">
        <color rgb="FF7F7F7F"/>
      </right>
      <top/>
      <bottom/>
      <diagonal/>
    </border>
    <border>
      <left style="medium">
        <color rgb="FF7F7F7F"/>
      </left>
      <right style="thick">
        <color theme="0" tint="-0.499984740745262"/>
      </right>
      <top/>
      <bottom/>
      <diagonal/>
    </border>
    <border>
      <left style="thick">
        <color theme="0" tint="-0.499984740745262"/>
      </left>
      <right style="medium">
        <color rgb="FF7F7F7F"/>
      </right>
      <top style="medium">
        <color rgb="FF7F7F7F"/>
      </top>
      <bottom style="medium">
        <color rgb="FF7F7F7F"/>
      </bottom>
      <diagonal/>
    </border>
    <border>
      <left style="medium">
        <color rgb="FF7F7F7F"/>
      </left>
      <right style="thick">
        <color theme="0" tint="-0.499984740745262"/>
      </right>
      <top style="medium">
        <color rgb="FF7F7F7F"/>
      </top>
      <bottom style="medium">
        <color rgb="FF7F7F7F"/>
      </bottom>
      <diagonal/>
    </border>
    <border>
      <left style="thick">
        <color theme="0" tint="-0.499984740745262"/>
      </left>
      <right/>
      <top/>
      <bottom style="thick">
        <color rgb="FF7F7F7F"/>
      </bottom>
      <diagonal/>
    </border>
    <border>
      <left/>
      <right style="thick">
        <color theme="0" tint="-0.499984740745262"/>
      </right>
      <top/>
      <bottom style="thick">
        <color rgb="FF7F7F7F"/>
      </bottom>
      <diagonal/>
    </border>
    <border>
      <left style="thick">
        <color theme="0" tint="-0.499984740745262"/>
      </left>
      <right style="medium">
        <color rgb="FF7F7F7F"/>
      </right>
      <top/>
      <bottom style="medium">
        <color rgb="FF7F7F7F"/>
      </bottom>
      <diagonal/>
    </border>
    <border>
      <left style="medium">
        <color rgb="FF7F7F7F"/>
      </left>
      <right style="thick">
        <color theme="0" tint="-0.499984740745262"/>
      </right>
      <top/>
      <bottom style="medium">
        <color rgb="FF7F7F7F"/>
      </bottom>
      <diagonal/>
    </border>
  </borders>
  <cellStyleXfs count="1">
    <xf numFmtId="0" fontId="0" fillId="0" borderId="0"/>
  </cellStyleXfs>
  <cellXfs count="249">
    <xf numFmtId="0" fontId="0" fillId="0" borderId="0" xfId="0"/>
    <xf numFmtId="0" fontId="0" fillId="0" borderId="0" xfId="0" applyAlignment="1">
      <alignment horizontal="right"/>
    </xf>
    <xf numFmtId="0" fontId="0" fillId="3" borderId="0" xfId="0" applyFill="1"/>
    <xf numFmtId="0" fontId="1" fillId="0" borderId="0" xfId="0" applyFont="1"/>
    <xf numFmtId="0" fontId="2" fillId="0" borderId="0" xfId="0" applyFont="1"/>
    <xf numFmtId="0" fontId="4" fillId="0" borderId="0" xfId="0" applyFont="1"/>
    <xf numFmtId="0" fontId="2" fillId="2" borderId="0" xfId="0" applyFont="1" applyFill="1"/>
    <xf numFmtId="0" fontId="3" fillId="2" borderId="0" xfId="0" applyFont="1" applyFill="1" applyAlignment="1">
      <alignment horizontal="right" indent="1"/>
    </xf>
    <xf numFmtId="0" fontId="3" fillId="2" borderId="0" xfId="0" applyFont="1" applyFill="1" applyAlignment="1">
      <alignment horizontal="right"/>
    </xf>
    <xf numFmtId="0" fontId="4" fillId="2" borderId="0" xfId="0" applyFont="1" applyFill="1"/>
    <xf numFmtId="0" fontId="3" fillId="2" borderId="0" xfId="0" applyFont="1" applyFill="1" applyAlignment="1">
      <alignment horizontal="left"/>
    </xf>
    <xf numFmtId="0" fontId="3" fillId="4" borderId="0" xfId="0" applyFont="1" applyFill="1" applyProtection="1">
      <protection locked="0"/>
    </xf>
    <xf numFmtId="0" fontId="2" fillId="4" borderId="0" xfId="0" applyFont="1" applyFill="1" applyProtection="1">
      <protection locked="0"/>
    </xf>
    <xf numFmtId="0" fontId="12" fillId="8" borderId="0" xfId="0" applyFont="1" applyFill="1"/>
    <xf numFmtId="0" fontId="13" fillId="0" borderId="0" xfId="0" applyFont="1"/>
    <xf numFmtId="0" fontId="12" fillId="7" borderId="0" xfId="0" applyFont="1" applyFill="1"/>
    <xf numFmtId="0" fontId="0" fillId="2" borderId="0" xfId="0" applyFill="1" applyProtection="1">
      <protection locked="0" hidden="1"/>
    </xf>
    <xf numFmtId="0" fontId="0" fillId="0" borderId="0" xfId="0" applyProtection="1">
      <protection locked="0" hidden="1"/>
    </xf>
    <xf numFmtId="0" fontId="13" fillId="0" borderId="0" xfId="0" applyFont="1" applyProtection="1">
      <protection locked="0" hidden="1"/>
    </xf>
    <xf numFmtId="0" fontId="2" fillId="4" borderId="0" xfId="0" applyFont="1" applyFill="1" applyAlignment="1" applyProtection="1">
      <alignment horizontal="left"/>
      <protection locked="0"/>
    </xf>
    <xf numFmtId="0" fontId="3" fillId="2" borderId="0" xfId="0" applyFont="1" applyFill="1"/>
    <xf numFmtId="0" fontId="16" fillId="0" borderId="0" xfId="0" applyFont="1"/>
    <xf numFmtId="0" fontId="2" fillId="4" borderId="0" xfId="0" applyFont="1" applyFill="1" applyAlignment="1" applyProtection="1">
      <alignment horizontal="center" vertical="center"/>
      <protection locked="0"/>
    </xf>
    <xf numFmtId="0" fontId="3" fillId="2" borderId="0" xfId="0" applyFont="1" applyFill="1" applyAlignment="1">
      <alignment vertical="center" wrapText="1"/>
    </xf>
    <xf numFmtId="0" fontId="28" fillId="0" borderId="0" xfId="0" applyFont="1"/>
    <xf numFmtId="0" fontId="32" fillId="0" borderId="0" xfId="0" applyFont="1" applyAlignment="1">
      <alignment horizontal="justify" vertical="center"/>
    </xf>
    <xf numFmtId="0" fontId="0" fillId="3" borderId="0" xfId="0" applyFill="1" applyAlignment="1">
      <alignment horizontal="left"/>
    </xf>
    <xf numFmtId="0" fontId="0" fillId="0" borderId="0" xfId="0" applyAlignment="1">
      <alignment horizontal="left"/>
    </xf>
    <xf numFmtId="0" fontId="0" fillId="0" borderId="0" xfId="0" applyAlignment="1">
      <alignment wrapText="1"/>
    </xf>
    <xf numFmtId="0" fontId="6" fillId="2" borderId="0" xfId="0" applyFont="1" applyFill="1" applyAlignment="1">
      <alignment horizontal="right" vertical="top"/>
    </xf>
    <xf numFmtId="0" fontId="0" fillId="2" borderId="0" xfId="0" applyFill="1"/>
    <xf numFmtId="0" fontId="2" fillId="0" borderId="1" xfId="0" applyFont="1" applyBorder="1" applyAlignment="1">
      <alignment vertical="center"/>
    </xf>
    <xf numFmtId="0" fontId="2" fillId="0" borderId="0" xfId="0" applyFont="1" applyAlignment="1">
      <alignment vertical="center"/>
    </xf>
    <xf numFmtId="0" fontId="35" fillId="0" borderId="2" xfId="0" applyFont="1" applyBorder="1" applyAlignment="1">
      <alignment horizontal="right" vertical="center"/>
    </xf>
    <xf numFmtId="0" fontId="4" fillId="9" borderId="0" xfId="0" applyFont="1" applyFill="1"/>
    <xf numFmtId="0" fontId="29" fillId="9" borderId="0" xfId="0" applyFont="1" applyFill="1"/>
    <xf numFmtId="0" fontId="2" fillId="2" borderId="2" xfId="0" applyFont="1" applyFill="1" applyBorder="1" applyAlignment="1">
      <alignment vertical="center"/>
    </xf>
    <xf numFmtId="0" fontId="2" fillId="0" borderId="1" xfId="0" applyFont="1" applyBorder="1"/>
    <xf numFmtId="0" fontId="2" fillId="2" borderId="2" xfId="0" applyFont="1" applyFill="1" applyBorder="1"/>
    <xf numFmtId="0" fontId="4" fillId="0" borderId="1" xfId="0" applyFont="1" applyBorder="1"/>
    <xf numFmtId="0" fontId="3" fillId="2" borderId="2" xfId="0" applyFont="1" applyFill="1" applyBorder="1"/>
    <xf numFmtId="0" fontId="28" fillId="9" borderId="0" xfId="0" applyFont="1" applyFill="1"/>
    <xf numFmtId="0" fontId="19" fillId="0" borderId="0" xfId="0" applyFont="1" applyAlignment="1">
      <alignment horizontal="right"/>
    </xf>
    <xf numFmtId="0" fontId="25" fillId="2" borderId="0" xfId="0" applyFont="1" applyFill="1" applyAlignment="1">
      <alignment horizontal="left"/>
    </xf>
    <xf numFmtId="0" fontId="2" fillId="2" borderId="0" xfId="0" applyFont="1" applyFill="1" applyAlignment="1">
      <alignment horizontal="left"/>
    </xf>
    <xf numFmtId="0" fontId="2" fillId="0" borderId="0" xfId="0" applyFont="1" applyAlignment="1">
      <alignment horizontal="left"/>
    </xf>
    <xf numFmtId="0" fontId="2" fillId="2" borderId="2" xfId="0" applyFont="1" applyFill="1" applyBorder="1" applyAlignment="1">
      <alignment horizontal="left"/>
    </xf>
    <xf numFmtId="0" fontId="19" fillId="2" borderId="0" xfId="0" applyFont="1" applyFill="1" applyAlignment="1">
      <alignment horizontal="right"/>
    </xf>
    <xf numFmtId="0" fontId="19" fillId="0" borderId="0" xfId="0" applyFont="1"/>
    <xf numFmtId="0" fontId="19" fillId="2" borderId="0" xfId="0" applyFont="1" applyFill="1"/>
    <xf numFmtId="0" fontId="2" fillId="0" borderId="0" xfId="0" applyFont="1" applyAlignment="1">
      <alignment horizontal="right"/>
    </xf>
    <xf numFmtId="0" fontId="2" fillId="2" borderId="0" xfId="0" applyFont="1" applyFill="1" applyAlignment="1">
      <alignment horizontal="right"/>
    </xf>
    <xf numFmtId="0" fontId="19" fillId="0" borderId="0" xfId="0" applyFont="1" applyAlignment="1">
      <alignment horizontal="left" indent="1"/>
    </xf>
    <xf numFmtId="0" fontId="19" fillId="2" borderId="0" xfId="0" applyFont="1" applyFill="1" applyAlignment="1">
      <alignment horizontal="left" indent="1"/>
    </xf>
    <xf numFmtId="0" fontId="24" fillId="0" borderId="0" xfId="0" applyFont="1" applyAlignment="1">
      <alignment vertical="top" wrapText="1"/>
    </xf>
    <xf numFmtId="0" fontId="5" fillId="0" borderId="0" xfId="0" applyFont="1" applyAlignment="1">
      <alignment vertical="top" wrapText="1"/>
    </xf>
    <xf numFmtId="0" fontId="5" fillId="2" borderId="2" xfId="0" applyFont="1" applyFill="1" applyBorder="1" applyAlignment="1">
      <alignment vertical="top" wrapText="1"/>
    </xf>
    <xf numFmtId="0" fontId="24" fillId="2" borderId="0" xfId="0" applyFont="1" applyFill="1" applyAlignment="1">
      <alignment vertical="top" wrapText="1"/>
    </xf>
    <xf numFmtId="0" fontId="5" fillId="2" borderId="0" xfId="0" applyFont="1" applyFill="1" applyAlignment="1">
      <alignment vertical="top" wrapText="1"/>
    </xf>
    <xf numFmtId="0" fontId="25" fillId="2" borderId="0" xfId="0" applyFont="1" applyFill="1" applyAlignment="1">
      <alignment horizontal="left" vertical="top" wrapText="1"/>
    </xf>
    <xf numFmtId="0" fontId="23" fillId="0" borderId="0" xfId="0" applyFont="1" applyAlignment="1">
      <alignment horizontal="right"/>
    </xf>
    <xf numFmtId="0" fontId="25" fillId="2" borderId="0" xfId="0" applyFont="1" applyFill="1" applyAlignment="1">
      <alignment vertical="top" wrapText="1"/>
    </xf>
    <xf numFmtId="0" fontId="3" fillId="0" borderId="0" xfId="0" applyFont="1" applyAlignment="1">
      <alignment horizontal="right"/>
    </xf>
    <xf numFmtId="0" fontId="16" fillId="0" borderId="1" xfId="0" applyFont="1" applyBorder="1" applyAlignment="1">
      <alignment horizontal="left"/>
    </xf>
    <xf numFmtId="0" fontId="16" fillId="0" borderId="0" xfId="0" applyFont="1" applyAlignment="1">
      <alignment horizontal="left"/>
    </xf>
    <xf numFmtId="0" fontId="16" fillId="2" borderId="2" xfId="0" applyFont="1" applyFill="1" applyBorder="1" applyAlignment="1">
      <alignment horizontal="left"/>
    </xf>
    <xf numFmtId="0" fontId="18" fillId="0" borderId="0" xfId="0" applyFont="1" applyAlignment="1">
      <alignment horizontal="right"/>
    </xf>
    <xf numFmtId="0" fontId="4" fillId="2" borderId="2" xfId="0" applyFont="1" applyFill="1" applyBorder="1"/>
    <xf numFmtId="0" fontId="21" fillId="2" borderId="0" xfId="0" applyFont="1" applyFill="1"/>
    <xf numFmtId="0" fontId="37" fillId="0" borderId="0" xfId="0" applyFont="1" applyAlignment="1">
      <alignment horizontal="center" vertical="center"/>
    </xf>
    <xf numFmtId="0" fontId="28" fillId="11" borderId="0" xfId="0" applyFont="1" applyFill="1" applyAlignment="1">
      <alignment horizontal="left" vertical="center"/>
    </xf>
    <xf numFmtId="0" fontId="37" fillId="11" borderId="0" xfId="0" applyFont="1" applyFill="1" applyAlignment="1">
      <alignment horizontal="center" vertical="center"/>
    </xf>
    <xf numFmtId="0" fontId="37" fillId="0" borderId="1" xfId="0" applyFont="1" applyBorder="1"/>
    <xf numFmtId="0" fontId="37" fillId="0" borderId="0" xfId="0" applyFont="1"/>
    <xf numFmtId="0" fontId="37" fillId="12" borderId="2" xfId="0" applyFont="1" applyFill="1" applyBorder="1"/>
    <xf numFmtId="0" fontId="38" fillId="12" borderId="0" xfId="0" applyFont="1" applyFill="1"/>
    <xf numFmtId="0" fontId="37" fillId="12" borderId="0" xfId="0" applyFont="1" applyFill="1"/>
    <xf numFmtId="0" fontId="39" fillId="0" borderId="0" xfId="0" applyFont="1" applyAlignment="1">
      <alignment horizontal="right"/>
    </xf>
    <xf numFmtId="0" fontId="37" fillId="0" borderId="2" xfId="0" applyFont="1" applyBorder="1"/>
    <xf numFmtId="0" fontId="40" fillId="12" borderId="0" xfId="0" applyFont="1" applyFill="1" applyAlignment="1">
      <alignment vertical="center"/>
    </xf>
    <xf numFmtId="0" fontId="38" fillId="0" borderId="0" xfId="0" applyFont="1"/>
    <xf numFmtId="0" fontId="37" fillId="0" borderId="1" xfId="0" applyFont="1" applyBorder="1" applyAlignment="1">
      <alignment horizontal="left"/>
    </xf>
    <xf numFmtId="0" fontId="41" fillId="12" borderId="2" xfId="0" applyFont="1" applyFill="1" applyBorder="1" applyAlignment="1">
      <alignment horizontal="left"/>
    </xf>
    <xf numFmtId="0" fontId="37" fillId="0" borderId="0" xfId="0" applyFont="1" applyAlignment="1">
      <alignment horizontal="left"/>
    </xf>
    <xf numFmtId="0" fontId="28" fillId="11" borderId="0" xfId="0" applyFont="1" applyFill="1"/>
    <xf numFmtId="0" fontId="41" fillId="0" borderId="0" xfId="0" applyFont="1" applyAlignment="1">
      <alignment horizontal="right"/>
    </xf>
    <xf numFmtId="0" fontId="37" fillId="12" borderId="2" xfId="0" applyFont="1" applyFill="1" applyBorder="1" applyAlignment="1">
      <alignment horizontal="left"/>
    </xf>
    <xf numFmtId="0" fontId="41" fillId="12" borderId="0" xfId="0" applyFont="1" applyFill="1" applyAlignment="1">
      <alignment horizontal="right"/>
    </xf>
    <xf numFmtId="0" fontId="37" fillId="12" borderId="0" xfId="0" applyFont="1" applyFill="1" applyAlignment="1">
      <alignment horizontal="left"/>
    </xf>
    <xf numFmtId="0" fontId="39" fillId="12" borderId="0" xfId="0" applyFont="1" applyFill="1" applyAlignment="1">
      <alignment horizontal="right"/>
    </xf>
    <xf numFmtId="0" fontId="42" fillId="0" borderId="0" xfId="0" applyFont="1"/>
    <xf numFmtId="0" fontId="42" fillId="12" borderId="0" xfId="0" applyFont="1" applyFill="1"/>
    <xf numFmtId="0" fontId="43" fillId="0" borderId="0" xfId="0" applyFont="1" applyAlignment="1">
      <alignment vertical="top" wrapText="1"/>
    </xf>
    <xf numFmtId="0" fontId="43" fillId="12" borderId="2" xfId="0" applyFont="1" applyFill="1" applyBorder="1" applyAlignment="1">
      <alignment vertical="top" wrapText="1"/>
    </xf>
    <xf numFmtId="0" fontId="25" fillId="12" borderId="0" xfId="0" applyFont="1" applyFill="1" applyAlignment="1">
      <alignment vertical="top" wrapText="1"/>
    </xf>
    <xf numFmtId="0" fontId="41" fillId="12" borderId="2" xfId="0" applyFont="1" applyFill="1" applyBorder="1"/>
    <xf numFmtId="0" fontId="37" fillId="12" borderId="1" xfId="0" applyFont="1" applyFill="1" applyBorder="1"/>
    <xf numFmtId="0" fontId="41" fillId="12" borderId="0" xfId="0" applyFont="1" applyFill="1" applyAlignment="1">
      <alignment horizontal="left"/>
    </xf>
    <xf numFmtId="0" fontId="41" fillId="0" borderId="0" xfId="0" applyFont="1"/>
    <xf numFmtId="0" fontId="39" fillId="12" borderId="0" xfId="0" applyFont="1" applyFill="1"/>
    <xf numFmtId="0" fontId="34" fillId="12" borderId="0" xfId="0" applyFont="1" applyFill="1" applyAlignment="1">
      <alignment horizontal="left" vertical="top" wrapText="1"/>
    </xf>
    <xf numFmtId="0" fontId="38" fillId="0" borderId="0" xfId="0" applyFont="1" applyAlignment="1">
      <alignment horizontal="center"/>
    </xf>
    <xf numFmtId="0" fontId="44" fillId="0" borderId="0" xfId="0" applyFont="1" applyAlignment="1">
      <alignment horizontal="left"/>
    </xf>
    <xf numFmtId="0" fontId="39" fillId="12" borderId="0" xfId="0" applyFont="1" applyFill="1" applyAlignment="1">
      <alignment horizontal="left"/>
    </xf>
    <xf numFmtId="0" fontId="39" fillId="0" borderId="0" xfId="0" applyFont="1" applyAlignment="1">
      <alignment horizontal="left"/>
    </xf>
    <xf numFmtId="0" fontId="41" fillId="14" borderId="0" xfId="0" applyFont="1" applyFill="1" applyAlignment="1">
      <alignment horizontal="center"/>
    </xf>
    <xf numFmtId="0" fontId="41" fillId="12" borderId="0" xfId="0" applyFont="1" applyFill="1"/>
    <xf numFmtId="0" fontId="4" fillId="0" borderId="28" xfId="0" applyFont="1" applyBorder="1"/>
    <xf numFmtId="0" fontId="4" fillId="0" borderId="23" xfId="0" applyFont="1" applyBorder="1"/>
    <xf numFmtId="0" fontId="4" fillId="2" borderId="29" xfId="0" applyFont="1" applyFill="1" applyBorder="1"/>
    <xf numFmtId="0" fontId="7" fillId="5" borderId="9" xfId="0" applyFont="1" applyFill="1" applyBorder="1" applyAlignment="1">
      <alignment vertical="center"/>
    </xf>
    <xf numFmtId="0" fontId="7" fillId="5" borderId="11" xfId="0" applyFont="1" applyFill="1" applyBorder="1" applyAlignment="1">
      <alignment vertical="center"/>
    </xf>
    <xf numFmtId="0" fontId="4" fillId="0" borderId="0" xfId="0" applyFont="1" applyAlignment="1">
      <alignment horizontal="center" vertical="center"/>
    </xf>
    <xf numFmtId="0" fontId="4" fillId="0" borderId="6" xfId="0" applyFont="1" applyBorder="1"/>
    <xf numFmtId="0" fontId="4" fillId="0" borderId="7" xfId="0" applyFont="1" applyBorder="1"/>
    <xf numFmtId="0" fontId="4" fillId="2" borderId="8" xfId="0" applyFont="1" applyFill="1" applyBorder="1"/>
    <xf numFmtId="0" fontId="2" fillId="2" borderId="1" xfId="0" applyFont="1" applyFill="1" applyBorder="1"/>
    <xf numFmtId="0" fontId="2" fillId="2" borderId="0" xfId="0" applyFont="1" applyFill="1" applyAlignment="1">
      <alignment vertical="top"/>
    </xf>
    <xf numFmtId="0" fontId="2" fillId="2" borderId="0" xfId="0" applyFont="1" applyFill="1" applyAlignment="1">
      <alignment horizontal="center"/>
    </xf>
    <xf numFmtId="0" fontId="4" fillId="5" borderId="1" xfId="0" applyFont="1" applyFill="1" applyBorder="1"/>
    <xf numFmtId="0" fontId="3" fillId="5" borderId="2" xfId="0" applyFont="1" applyFill="1" applyBorder="1"/>
    <xf numFmtId="0" fontId="19" fillId="0" borderId="0" xfId="0" applyFont="1" applyAlignment="1">
      <alignment horizontal="right" indent="1"/>
    </xf>
    <xf numFmtId="0" fontId="3" fillId="0" borderId="0" xfId="0" applyFont="1" applyAlignment="1">
      <alignment horizontal="right" indent="1"/>
    </xf>
    <xf numFmtId="0" fontId="2" fillId="6" borderId="0" xfId="0" applyFont="1" applyFill="1"/>
    <xf numFmtId="0" fontId="6" fillId="2" borderId="0" xfId="0" applyFont="1" applyFill="1" applyAlignment="1">
      <alignment vertical="top" wrapText="1"/>
    </xf>
    <xf numFmtId="0" fontId="8" fillId="2" borderId="0" xfId="0" applyFont="1" applyFill="1" applyAlignment="1">
      <alignment vertical="top" wrapText="1"/>
    </xf>
    <xf numFmtId="0" fontId="27" fillId="2" borderId="0" xfId="0" applyFont="1" applyFill="1"/>
    <xf numFmtId="0" fontId="27" fillId="2" borderId="0" xfId="0" applyFont="1" applyFill="1" applyAlignment="1">
      <alignment horizontal="left" indent="1"/>
    </xf>
    <xf numFmtId="0" fontId="16"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4" fillId="0" borderId="18" xfId="0" applyFont="1" applyBorder="1" applyAlignment="1">
      <alignment horizontal="right" vertical="top"/>
    </xf>
    <xf numFmtId="0" fontId="4" fillId="0" borderId="19" xfId="0" applyFont="1" applyBorder="1" applyAlignment="1">
      <alignment horizontal="right" vertical="top" indent="1"/>
    </xf>
    <xf numFmtId="0" fontId="4" fillId="0" borderId="19" xfId="0" applyFont="1" applyBorder="1" applyAlignment="1">
      <alignment vertical="top"/>
    </xf>
    <xf numFmtId="0" fontId="37" fillId="13" borderId="0" xfId="0" applyFont="1" applyFill="1" applyProtection="1">
      <protection locked="0"/>
    </xf>
    <xf numFmtId="0" fontId="41" fillId="13" borderId="0" xfId="0" applyFont="1" applyFill="1" applyProtection="1">
      <protection locked="0"/>
    </xf>
    <xf numFmtId="0" fontId="38" fillId="13" borderId="0" xfId="0" applyFont="1" applyFill="1" applyAlignment="1" applyProtection="1">
      <alignment horizontal="center"/>
      <protection locked="0"/>
    </xf>
    <xf numFmtId="0" fontId="39" fillId="12" borderId="0" xfId="0" applyFont="1" applyFill="1" applyAlignment="1" applyProtection="1">
      <alignment horizontal="right"/>
      <protection locked="0"/>
    </xf>
    <xf numFmtId="0" fontId="41" fillId="14" borderId="0" xfId="0" applyFont="1" applyFill="1" applyProtection="1">
      <protection locked="0"/>
    </xf>
    <xf numFmtId="0" fontId="38" fillId="2" borderId="0" xfId="0" applyFont="1" applyFill="1" applyProtection="1">
      <protection locked="0"/>
    </xf>
    <xf numFmtId="0" fontId="16" fillId="0" borderId="13" xfId="0" applyFont="1" applyBorder="1" applyAlignment="1">
      <alignment vertical="top"/>
    </xf>
    <xf numFmtId="0" fontId="35" fillId="0" borderId="0" xfId="0" applyFont="1" applyAlignment="1">
      <alignment horizontal="right" vertical="center"/>
    </xf>
    <xf numFmtId="0" fontId="2" fillId="2" borderId="0" xfId="0" applyFont="1" applyFill="1" applyAlignment="1">
      <alignment vertical="center"/>
    </xf>
    <xf numFmtId="0" fontId="28" fillId="9" borderId="0" xfId="0" applyFont="1" applyFill="1" applyAlignment="1">
      <alignment horizontal="left" vertical="center"/>
    </xf>
    <xf numFmtId="0" fontId="4" fillId="9" borderId="0" xfId="0" applyFont="1" applyFill="1" applyAlignment="1">
      <alignment horizontal="center" vertical="center"/>
    </xf>
    <xf numFmtId="0" fontId="23" fillId="2" borderId="0" xfId="0" applyFont="1" applyFill="1"/>
    <xf numFmtId="0" fontId="4" fillId="0" borderId="2" xfId="0" applyFont="1" applyBorder="1"/>
    <xf numFmtId="0" fontId="26" fillId="2" borderId="0" xfId="0" applyFont="1" applyFill="1" applyAlignment="1">
      <alignment vertical="center"/>
    </xf>
    <xf numFmtId="0" fontId="21" fillId="0" borderId="0" xfId="0" applyFont="1"/>
    <xf numFmtId="0" fontId="15" fillId="0" borderId="0" xfId="0" applyFont="1"/>
    <xf numFmtId="0" fontId="20" fillId="0" borderId="0" xfId="0" applyFont="1" applyAlignment="1">
      <alignment horizontal="right"/>
    </xf>
    <xf numFmtId="0" fontId="19" fillId="2" borderId="0" xfId="0" applyFont="1" applyFill="1" applyAlignment="1">
      <alignment horizontal="right" indent="1"/>
    </xf>
    <xf numFmtId="0" fontId="20" fillId="2" borderId="0" xfId="0" applyFont="1" applyFill="1" applyAlignment="1">
      <alignment horizontal="right"/>
    </xf>
    <xf numFmtId="0" fontId="31" fillId="0" borderId="0" xfId="0" applyFont="1" applyAlignment="1">
      <alignment horizontal="right" vertical="top"/>
    </xf>
    <xf numFmtId="0" fontId="17" fillId="0" borderId="0" xfId="0" applyFont="1" applyAlignment="1">
      <alignment vertical="center" wrapText="1"/>
    </xf>
    <xf numFmtId="0" fontId="4" fillId="0" borderId="1" xfId="0" applyFont="1" applyBorder="1" applyAlignment="1">
      <alignment horizontal="left"/>
    </xf>
    <xf numFmtId="0" fontId="3" fillId="2" borderId="2" xfId="0" applyFont="1" applyFill="1" applyBorder="1" applyAlignment="1">
      <alignment horizontal="left"/>
    </xf>
    <xf numFmtId="0" fontId="4" fillId="0" borderId="0" xfId="0" applyFont="1" applyAlignment="1">
      <alignment horizontal="left"/>
    </xf>
    <xf numFmtId="0" fontId="22" fillId="0" borderId="0" xfId="0" applyFont="1"/>
    <xf numFmtId="0" fontId="22" fillId="2" borderId="0" xfId="0" applyFont="1" applyFill="1"/>
    <xf numFmtId="0" fontId="4" fillId="2" borderId="1" xfId="0" applyFont="1" applyFill="1" applyBorder="1"/>
    <xf numFmtId="0" fontId="30" fillId="9" borderId="0" xfId="0" applyFont="1" applyFill="1" applyAlignment="1">
      <alignment vertical="top"/>
    </xf>
    <xf numFmtId="0" fontId="25" fillId="9" borderId="0" xfId="0" applyFont="1" applyFill="1" applyAlignment="1">
      <alignment vertical="top"/>
    </xf>
    <xf numFmtId="0" fontId="15" fillId="2" borderId="0" xfId="0" applyFont="1" applyFill="1" applyAlignment="1">
      <alignment horizontal="right"/>
    </xf>
    <xf numFmtId="0" fontId="15" fillId="2" borderId="0" xfId="0" applyFont="1" applyFill="1"/>
    <xf numFmtId="0" fontId="7" fillId="5" borderId="1" xfId="0" applyFont="1" applyFill="1" applyBorder="1" applyAlignment="1">
      <alignment vertical="center"/>
    </xf>
    <xf numFmtId="0" fontId="7" fillId="5" borderId="2" xfId="0" applyFont="1" applyFill="1" applyBorder="1" applyAlignment="1">
      <alignment vertical="center"/>
    </xf>
    <xf numFmtId="0" fontId="34" fillId="12" borderId="0" xfId="0" applyFont="1" applyFill="1" applyAlignment="1">
      <alignment vertical="top" wrapText="1"/>
    </xf>
    <xf numFmtId="0" fontId="25" fillId="12" borderId="0" xfId="0" applyFont="1" applyFill="1"/>
    <xf numFmtId="0" fontId="25" fillId="0" borderId="0" xfId="0" applyFont="1"/>
    <xf numFmtId="0" fontId="7" fillId="5" borderId="0" xfId="0" applyFont="1" applyFill="1" applyAlignment="1">
      <alignment horizontal="center" vertical="center" wrapText="1"/>
    </xf>
    <xf numFmtId="0" fontId="3" fillId="3" borderId="0" xfId="0" applyFont="1" applyFill="1" applyAlignment="1">
      <alignment horizontal="center"/>
    </xf>
    <xf numFmtId="0" fontId="4" fillId="0" borderId="0" xfId="0" applyFont="1" applyAlignment="1">
      <alignment horizontal="left" wrapText="1"/>
    </xf>
    <xf numFmtId="0" fontId="4" fillId="0" borderId="0" xfId="0" applyFont="1" applyAlignment="1">
      <alignment horizontal="left" vertical="top" wrapText="1"/>
    </xf>
    <xf numFmtId="0" fontId="2" fillId="4" borderId="0" xfId="0" applyFont="1" applyFill="1" applyAlignment="1" applyProtection="1">
      <alignment horizontal="center"/>
      <protection locked="0"/>
    </xf>
    <xf numFmtId="0" fontId="4" fillId="4" borderId="0" xfId="0" applyFont="1" applyFill="1" applyAlignment="1" applyProtection="1">
      <alignment horizontal="center"/>
      <protection locked="0"/>
    </xf>
    <xf numFmtId="0" fontId="41" fillId="14" borderId="0" xfId="0" applyFont="1" applyFill="1" applyAlignment="1" applyProtection="1">
      <alignment horizontal="left"/>
      <protection locked="0"/>
    </xf>
    <xf numFmtId="0" fontId="46" fillId="2" borderId="0" xfId="0" applyFont="1" applyFill="1" applyAlignment="1">
      <alignment horizontal="left" vertical="top" wrapText="1"/>
    </xf>
    <xf numFmtId="0" fontId="6" fillId="6" borderId="0" xfId="0" applyFont="1" applyFill="1" applyAlignment="1">
      <alignment horizontal="left" vertical="top" wrapText="1"/>
    </xf>
    <xf numFmtId="0" fontId="8" fillId="6" borderId="0" xfId="0" applyFont="1" applyFill="1" applyAlignment="1">
      <alignment horizontal="left"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6" borderId="0" xfId="0" applyFont="1" applyFill="1" applyAlignment="1">
      <alignment horizontal="left" wrapText="1"/>
    </xf>
    <xf numFmtId="0" fontId="45" fillId="2" borderId="0" xfId="0" applyFont="1" applyFill="1" applyProtection="1">
      <protection locked="0"/>
    </xf>
    <xf numFmtId="0" fontId="21" fillId="2" borderId="0" xfId="0" applyFont="1" applyFill="1" applyAlignment="1" applyProtection="1">
      <alignment horizontal="left" vertical="top"/>
      <protection locked="0"/>
    </xf>
    <xf numFmtId="0" fontId="38" fillId="4" borderId="0" xfId="0" applyFont="1" applyFill="1" applyAlignment="1" applyProtection="1">
      <alignment horizontal="center"/>
      <protection locked="0"/>
    </xf>
    <xf numFmtId="0" fontId="36" fillId="10" borderId="30" xfId="0" applyFont="1" applyFill="1" applyBorder="1" applyAlignment="1">
      <alignment horizontal="center" vertical="center"/>
    </xf>
    <xf numFmtId="0" fontId="36" fillId="10" borderId="22" xfId="0" applyFont="1" applyFill="1" applyBorder="1" applyAlignment="1">
      <alignment horizontal="center" vertical="center"/>
    </xf>
    <xf numFmtId="0" fontId="36" fillId="10" borderId="31" xfId="0" applyFont="1" applyFill="1" applyBorder="1" applyAlignment="1">
      <alignment horizontal="center" vertical="center"/>
    </xf>
    <xf numFmtId="0" fontId="48" fillId="0" borderId="0" xfId="0" applyFont="1" applyAlignment="1">
      <alignment horizontal="right" vertical="center" wrapText="1"/>
    </xf>
    <xf numFmtId="0" fontId="36" fillId="10" borderId="24"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25" xfId="0" applyFont="1" applyFill="1" applyBorder="1" applyAlignment="1">
      <alignment horizontal="center" vertical="center"/>
    </xf>
    <xf numFmtId="0" fontId="4" fillId="13" borderId="0" xfId="0" applyFont="1" applyFill="1" applyProtection="1">
      <protection locked="0"/>
    </xf>
    <xf numFmtId="0" fontId="36" fillId="10" borderId="0" xfId="0" applyFont="1" applyFill="1" applyAlignment="1">
      <alignment horizontal="left"/>
    </xf>
    <xf numFmtId="0" fontId="15" fillId="13" borderId="0" xfId="0" applyFont="1" applyFill="1" applyAlignment="1" applyProtection="1">
      <alignment horizontal="center"/>
      <protection locked="0"/>
    </xf>
    <xf numFmtId="0" fontId="16" fillId="13" borderId="0" xfId="0" applyFont="1" applyFill="1" applyAlignment="1" applyProtection="1">
      <alignment horizontal="left"/>
      <protection locked="0"/>
    </xf>
    <xf numFmtId="0" fontId="47" fillId="0" borderId="0" xfId="0" applyFont="1" applyAlignment="1">
      <alignment horizontal="right" vertical="top"/>
    </xf>
    <xf numFmtId="0" fontId="4" fillId="13" borderId="0" xfId="0" applyFont="1" applyFill="1" applyAlignment="1" applyProtection="1">
      <alignment horizontal="left"/>
      <protection locked="0"/>
    </xf>
    <xf numFmtId="0" fontId="21" fillId="2" borderId="0" xfId="0" applyFont="1" applyFill="1" applyAlignment="1" applyProtection="1">
      <alignment horizontal="center"/>
      <protection locked="0"/>
    </xf>
    <xf numFmtId="0" fontId="36" fillId="15" borderId="26" xfId="0" applyFont="1" applyFill="1" applyBorder="1" applyAlignment="1">
      <alignment horizontal="center" vertical="center"/>
    </xf>
    <xf numFmtId="0" fontId="36" fillId="15" borderId="21" xfId="0" applyFont="1" applyFill="1" applyBorder="1" applyAlignment="1">
      <alignment horizontal="center" vertical="center"/>
    </xf>
    <xf numFmtId="0" fontId="36" fillId="15" borderId="27" xfId="0" applyFont="1" applyFill="1" applyBorder="1" applyAlignment="1">
      <alignment horizontal="center" vertical="center"/>
    </xf>
    <xf numFmtId="0" fontId="0" fillId="12" borderId="0" xfId="0" applyFill="1"/>
    <xf numFmtId="0" fontId="34" fillId="12" borderId="0" xfId="0" applyFont="1" applyFill="1" applyAlignment="1">
      <alignment horizontal="left" vertical="top" wrapText="1"/>
    </xf>
    <xf numFmtId="0" fontId="25" fillId="12" borderId="0" xfId="0" applyFont="1" applyFill="1" applyAlignment="1">
      <alignment horizontal="left" vertical="top" wrapText="1"/>
    </xf>
    <xf numFmtId="0" fontId="0" fillId="13" borderId="0" xfId="0" applyFill="1" applyProtection="1">
      <protection locked="0"/>
    </xf>
    <xf numFmtId="0" fontId="25" fillId="2" borderId="0" xfId="0" applyFont="1" applyFill="1" applyAlignment="1">
      <alignment horizontal="left" vertical="top" wrapText="1"/>
    </xf>
    <xf numFmtId="0" fontId="2" fillId="4" borderId="0" xfId="0" applyFont="1" applyFill="1" applyAlignment="1" applyProtection="1">
      <alignment horizontal="left"/>
      <protection locked="0"/>
    </xf>
    <xf numFmtId="0" fontId="14" fillId="5" borderId="10" xfId="0" applyFont="1" applyFill="1" applyBorder="1" applyAlignment="1">
      <alignment horizontal="left" vertical="center" wrapText="1"/>
    </xf>
    <xf numFmtId="0" fontId="46" fillId="2" borderId="0" xfId="0" applyFont="1" applyFill="1" applyAlignment="1">
      <alignment vertical="center"/>
    </xf>
    <xf numFmtId="0" fontId="46" fillId="2" borderId="0" xfId="0" applyFont="1" applyFill="1" applyAlignment="1">
      <alignment vertical="center" wrapText="1"/>
    </xf>
    <xf numFmtId="0" fontId="46" fillId="2" borderId="0" xfId="0" applyFont="1" applyFill="1" applyAlignment="1">
      <alignment vertical="top"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30" fillId="9" borderId="0" xfId="0" applyFont="1" applyFill="1" applyAlignment="1">
      <alignment horizontal="left" vertical="top"/>
    </xf>
    <xf numFmtId="0" fontId="7" fillId="5" borderId="0" xfId="0" applyFont="1" applyFill="1" applyAlignment="1">
      <alignment horizontal="left"/>
    </xf>
    <xf numFmtId="0" fontId="2" fillId="2" borderId="0" xfId="0" applyFont="1" applyFill="1" applyAlignment="1">
      <alignment horizontal="left"/>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6" fillId="4" borderId="0" xfId="0" applyFont="1" applyFill="1" applyAlignment="1" applyProtection="1">
      <alignment horizontal="left"/>
      <protection locked="0"/>
    </xf>
    <xf numFmtId="0" fontId="25" fillId="2" borderId="0" xfId="0" applyFont="1" applyFill="1" applyAlignment="1">
      <alignment horizontal="left"/>
    </xf>
    <xf numFmtId="0" fontId="4" fillId="4" borderId="0" xfId="0" applyFont="1" applyFill="1" applyAlignment="1" applyProtection="1">
      <alignment horizontal="left"/>
      <protection locked="0"/>
    </xf>
    <xf numFmtId="0" fontId="15" fillId="4" borderId="0" xfId="0" applyFont="1" applyFill="1" applyAlignment="1" applyProtection="1">
      <alignment horizontal="center"/>
      <protection locked="0"/>
    </xf>
    <xf numFmtId="0" fontId="3" fillId="4" borderId="0" xfId="0" applyFont="1" applyFill="1" applyAlignment="1" applyProtection="1">
      <alignment horizontal="left"/>
      <protection locked="0"/>
    </xf>
    <xf numFmtId="0" fontId="31" fillId="0" borderId="0" xfId="0" applyFont="1" applyAlignment="1">
      <alignment horizontal="left" vertical="top" wrapText="1"/>
    </xf>
    <xf numFmtId="0" fontId="7" fillId="5" borderId="1" xfId="0" applyFont="1" applyFill="1" applyBorder="1" applyAlignment="1">
      <alignment horizontal="center" vertical="center"/>
    </xf>
    <xf numFmtId="0" fontId="7" fillId="5" borderId="0" xfId="0" applyFont="1" applyFill="1" applyAlignment="1">
      <alignment horizontal="center" vertical="center"/>
    </xf>
    <xf numFmtId="0" fontId="7" fillId="5" borderId="2" xfId="0" applyFont="1" applyFill="1" applyBorder="1" applyAlignment="1">
      <alignment horizontal="center" vertical="center"/>
    </xf>
    <xf numFmtId="0" fontId="25" fillId="2" borderId="0" xfId="0" applyFont="1" applyFill="1" applyAlignment="1">
      <alignment horizontal="left" vertical="top"/>
    </xf>
    <xf numFmtId="0" fontId="19" fillId="4" borderId="0" xfId="0" applyFont="1" applyFill="1" applyAlignment="1" applyProtection="1">
      <alignment horizontal="center"/>
      <protection locked="0"/>
    </xf>
    <xf numFmtId="0" fontId="14" fillId="5" borderId="0" xfId="0" applyFont="1" applyFill="1" applyAlignment="1">
      <alignment horizontal="left" vertical="center" wrapText="1"/>
    </xf>
  </cellXfs>
  <cellStyles count="1">
    <cellStyle name="Normal" xfId="0" builtinId="0"/>
  </cellStyles>
  <dxfs count="12">
    <dxf>
      <fill>
        <patternFill>
          <bgColor rgb="FFFFFFCC"/>
        </patternFill>
      </fill>
    </dxf>
    <dxf>
      <border>
        <left/>
        <right style="thin">
          <color auto="1"/>
        </right>
        <top/>
        <bottom/>
        <vertical/>
        <horizontal/>
      </border>
    </dxf>
    <dxf>
      <border>
        <left/>
        <right/>
        <top/>
        <bottom/>
        <vertical/>
        <horizontal/>
      </border>
    </dxf>
    <dxf>
      <fill>
        <patternFill>
          <bgColor rgb="FFFFFFCC"/>
        </patternFill>
      </fill>
    </dxf>
    <dxf>
      <fill>
        <patternFill>
          <bgColor rgb="FFFFFFCC"/>
        </patternFill>
      </fill>
    </dxf>
    <dxf>
      <fill>
        <patternFill>
          <bgColor rgb="FFFFFFCC"/>
        </patternFill>
      </fill>
    </dxf>
    <dxf>
      <border>
        <left/>
        <right style="thin">
          <color auto="1"/>
        </right>
        <top/>
        <bottom/>
        <vertical/>
        <horizontal/>
      </border>
    </dxf>
    <dxf>
      <fill>
        <patternFill>
          <bgColor rgb="FFFFFFCC"/>
        </patternFill>
      </fill>
    </dxf>
    <dxf>
      <font>
        <color rgb="FF000000"/>
        <family val="2"/>
      </font>
      <fill>
        <patternFill patternType="solid">
          <fgColor rgb="FFFFFFCC"/>
          <bgColor rgb="FFFFFFCC"/>
        </patternFill>
      </fill>
    </dxf>
    <dxf>
      <border>
        <left/>
        <right/>
        <top/>
        <bottom/>
        <vertical/>
        <horizontal/>
      </border>
    </dxf>
    <dxf>
      <fill>
        <patternFill>
          <bgColor theme="0" tint="-0.499984740745262"/>
        </patternFill>
      </fill>
    </dxf>
    <dxf>
      <fill>
        <patternFill patternType="none">
          <bgColor auto="1"/>
        </patternFill>
      </fill>
      <border>
        <left/>
        <right/>
        <top/>
        <bottom/>
        <vertical/>
        <horizontal/>
      </border>
    </dxf>
  </dxfs>
  <tableStyles count="0" defaultTableStyle="TableStyleMedium2" defaultPivotStyle="PivotStyleLight16"/>
  <colors>
    <mruColors>
      <color rgb="FFD70036"/>
      <color rgb="FFFFFFCC"/>
      <color rgb="FFFFFF99"/>
      <color rgb="FFFFD5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accesoyconexion.sercide.com/solicitud/6c98c2af79654678917f1a3bbef7af2154ca8ddfdd3db11fb56d29a9aa7accdf" TargetMode="External"/><Relationship Id="rId2" Type="http://schemas.openxmlformats.org/officeDocument/2006/relationships/hyperlink" Target="#'SUMINISTRO EL&#201;CTRICO'!C12"/><Relationship Id="rId1" Type="http://schemas.openxmlformats.org/officeDocument/2006/relationships/hyperlink" Target="#'AUTOCONSUMO-GENERACI&#211;N'!C12"/></Relationships>
</file>

<file path=xl/drawings/drawing1.xml><?xml version="1.0" encoding="utf-8"?>
<xdr:wsDr xmlns:xdr="http://schemas.openxmlformats.org/drawingml/2006/spreadsheetDrawing" xmlns:a="http://schemas.openxmlformats.org/drawingml/2006/main">
  <xdr:oneCellAnchor>
    <xdr:from>
      <xdr:col>3</xdr:col>
      <xdr:colOff>17214</xdr:colOff>
      <xdr:row>19</xdr:row>
      <xdr:rowOff>68855</xdr:rowOff>
    </xdr:from>
    <xdr:ext cx="184731" cy="26456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436439" y="7469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11475</xdr:colOff>
      <xdr:row>19</xdr:row>
      <xdr:rowOff>17213</xdr:rowOff>
    </xdr:from>
    <xdr:to>
      <xdr:col>4</xdr:col>
      <xdr:colOff>510676</xdr:colOff>
      <xdr:row>20</xdr:row>
      <xdr:rowOff>160662</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14758" y="5003493"/>
          <a:ext cx="2478795" cy="304112"/>
        </a:xfrm>
        <a:prstGeom prst="roundRect">
          <a:avLst/>
        </a:prstGeom>
        <a:solidFill>
          <a:srgbClr val="D7003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a:t>AUTOCONSUMO</a:t>
          </a:r>
          <a:r>
            <a:rPr lang="es-ES" sz="1100" baseline="0"/>
            <a:t> /  GENERACIÓN</a:t>
          </a:r>
        </a:p>
        <a:p>
          <a:pPr algn="l"/>
          <a:endParaRPr lang="es-ES" sz="1100"/>
        </a:p>
      </xdr:txBody>
    </xdr:sp>
    <xdr:clientData/>
  </xdr:twoCellAnchor>
  <xdr:twoCellAnchor>
    <xdr:from>
      <xdr:col>5</xdr:col>
      <xdr:colOff>126235</xdr:colOff>
      <xdr:row>19</xdr:row>
      <xdr:rowOff>17213</xdr:rowOff>
    </xdr:from>
    <xdr:to>
      <xdr:col>8</xdr:col>
      <xdr:colOff>625437</xdr:colOff>
      <xdr:row>20</xdr:row>
      <xdr:rowOff>160662</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2868976" y="5003493"/>
          <a:ext cx="2478795" cy="304112"/>
        </a:xfrm>
        <a:prstGeom prst="roundRect">
          <a:avLst/>
        </a:prstGeom>
        <a:solidFill>
          <a:srgbClr val="156082"/>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 lastClr="FFFFFF"/>
              </a:solidFill>
              <a:effectLst/>
              <a:uLnTx/>
              <a:uFillTx/>
              <a:latin typeface="Aptos Narrow" panose="02110004020202020204"/>
              <a:ea typeface="+mn-ea"/>
              <a:cs typeface="+mn-cs"/>
            </a:rPr>
            <a:t>SUMINISTRO ELÉCTRICO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3</xdr:col>
      <xdr:colOff>160664</xdr:colOff>
      <xdr:row>13</xdr:row>
      <xdr:rowOff>17214</xdr:rowOff>
    </xdr:from>
    <xdr:to>
      <xdr:col>7</xdr:col>
      <xdr:colOff>0</xdr:colOff>
      <xdr:row>15</xdr:row>
      <xdr:rowOff>0</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583676" y="2105828"/>
          <a:ext cx="2478794" cy="30411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ES" sz="700" b="1" baseline="0"/>
            <a:t>PLATAFORMA DE ACCESO Y CONEXIÓN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17214</xdr:colOff>
      <xdr:row>86</xdr:row>
      <xdr:rowOff>0</xdr:rowOff>
    </xdr:from>
    <xdr:ext cx="184731" cy="264560"/>
    <xdr:sp macro="" textlink="">
      <xdr:nvSpPr>
        <xdr:cNvPr id="2" name="CuadroTexto 1">
          <a:extLst>
            <a:ext uri="{FF2B5EF4-FFF2-40B4-BE49-F238E27FC236}">
              <a16:creationId xmlns:a16="http://schemas.microsoft.com/office/drawing/2014/main" id="{F22CE7C7-E52C-4809-A63B-5E153A588362}"/>
            </a:ext>
          </a:extLst>
        </xdr:cNvPr>
        <xdr:cNvSpPr txBox="1"/>
      </xdr:nvSpPr>
      <xdr:spPr>
        <a:xfrm>
          <a:off x="3141414"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3</xdr:col>
      <xdr:colOff>17214</xdr:colOff>
      <xdr:row>86</xdr:row>
      <xdr:rowOff>0</xdr:rowOff>
    </xdr:from>
    <xdr:ext cx="184731" cy="264560"/>
    <xdr:sp macro="" textlink="">
      <xdr:nvSpPr>
        <xdr:cNvPr id="3" name="CuadroTexto 2">
          <a:extLst>
            <a:ext uri="{FF2B5EF4-FFF2-40B4-BE49-F238E27FC236}">
              <a16:creationId xmlns:a16="http://schemas.microsoft.com/office/drawing/2014/main" id="{4DDB7E53-FE82-45CA-A901-A7CD105213EE}"/>
            </a:ext>
          </a:extLst>
        </xdr:cNvPr>
        <xdr:cNvSpPr txBox="1"/>
      </xdr:nvSpPr>
      <xdr:spPr>
        <a:xfrm>
          <a:off x="1636464" y="4917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24</xdr:row>
      <xdr:rowOff>49148</xdr:rowOff>
    </xdr:from>
    <xdr:ext cx="184731" cy="264560"/>
    <xdr:sp macro="" textlink="">
      <xdr:nvSpPr>
        <xdr:cNvPr id="4" name="CuadroTexto 3">
          <a:extLst>
            <a:ext uri="{FF2B5EF4-FFF2-40B4-BE49-F238E27FC236}">
              <a16:creationId xmlns:a16="http://schemas.microsoft.com/office/drawing/2014/main" id="{9B29F40D-4B0B-4D5C-A212-E2C48A7D01CD}"/>
            </a:ext>
          </a:extLst>
        </xdr:cNvPr>
        <xdr:cNvSpPr txBox="1"/>
      </xdr:nvSpPr>
      <xdr:spPr>
        <a:xfrm>
          <a:off x="8320059" y="3240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xdr:col>
          <xdr:colOff>361950</xdr:colOff>
          <xdr:row>86</xdr:row>
          <xdr:rowOff>123825</xdr:rowOff>
        </xdr:from>
        <xdr:to>
          <xdr:col>1</xdr:col>
          <xdr:colOff>666750</xdr:colOff>
          <xdr:row>86</xdr:row>
          <xdr:rowOff>342900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17214</xdr:colOff>
      <xdr:row>86</xdr:row>
      <xdr:rowOff>0</xdr:rowOff>
    </xdr:from>
    <xdr:ext cx="184731" cy="264560"/>
    <xdr:sp macro="" textlink="">
      <xdr:nvSpPr>
        <xdr:cNvPr id="5" name="CuadroTexto 4">
          <a:extLst>
            <a:ext uri="{FF2B5EF4-FFF2-40B4-BE49-F238E27FC236}">
              <a16:creationId xmlns:a16="http://schemas.microsoft.com/office/drawing/2014/main" id="{A45E707E-711B-4A2E-BB52-D0524984F54C}"/>
            </a:ext>
          </a:extLst>
        </xdr:cNvPr>
        <xdr:cNvSpPr txBox="1"/>
      </xdr:nvSpPr>
      <xdr:spPr>
        <a:xfrm>
          <a:off x="9627939"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86</xdr:row>
      <xdr:rowOff>0</xdr:rowOff>
    </xdr:from>
    <xdr:ext cx="184731" cy="264560"/>
    <xdr:sp macro="" textlink="">
      <xdr:nvSpPr>
        <xdr:cNvPr id="6" name="CuadroTexto 5">
          <a:extLst>
            <a:ext uri="{FF2B5EF4-FFF2-40B4-BE49-F238E27FC236}">
              <a16:creationId xmlns:a16="http://schemas.microsoft.com/office/drawing/2014/main" id="{48E7C4FA-B037-4AFF-8D39-937367D63F61}"/>
            </a:ext>
          </a:extLst>
        </xdr:cNvPr>
        <xdr:cNvSpPr txBox="1"/>
      </xdr:nvSpPr>
      <xdr:spPr>
        <a:xfrm>
          <a:off x="8122989" y="4917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86</xdr:row>
      <xdr:rowOff>0</xdr:rowOff>
    </xdr:from>
    <xdr:ext cx="184731" cy="264560"/>
    <xdr:sp macro="" textlink="">
      <xdr:nvSpPr>
        <xdr:cNvPr id="7" name="CuadroTexto 6">
          <a:extLst>
            <a:ext uri="{FF2B5EF4-FFF2-40B4-BE49-F238E27FC236}">
              <a16:creationId xmlns:a16="http://schemas.microsoft.com/office/drawing/2014/main" id="{A9401BC8-0B39-4CD8-BCFF-603CCA6C552F}"/>
            </a:ext>
          </a:extLst>
        </xdr:cNvPr>
        <xdr:cNvSpPr txBox="1"/>
      </xdr:nvSpPr>
      <xdr:spPr>
        <a:xfrm>
          <a:off x="8122989" y="514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17214</xdr:colOff>
      <xdr:row>58</xdr:row>
      <xdr:rowOff>0</xdr:rowOff>
    </xdr:from>
    <xdr:ext cx="184731" cy="2645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3141414" y="148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3</xdr:col>
      <xdr:colOff>17214</xdr:colOff>
      <xdr:row>37</xdr:row>
      <xdr:rowOff>68855</xdr:rowOff>
    </xdr:from>
    <xdr:ext cx="184731" cy="264560"/>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636464" y="9698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24</xdr:row>
      <xdr:rowOff>49148</xdr:rowOff>
    </xdr:from>
    <xdr:ext cx="184731" cy="264560"/>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775163" y="3248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xdr:col>
          <xdr:colOff>361950</xdr:colOff>
          <xdr:row>69</xdr:row>
          <xdr:rowOff>123825</xdr:rowOff>
        </xdr:from>
        <xdr:to>
          <xdr:col>1</xdr:col>
          <xdr:colOff>666750</xdr:colOff>
          <xdr:row>69</xdr:row>
          <xdr:rowOff>342900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17214</xdr:colOff>
      <xdr:row>58</xdr:row>
      <xdr:rowOff>0</xdr:rowOff>
    </xdr:from>
    <xdr:ext cx="184731" cy="264560"/>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933835" y="7153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37</xdr:row>
      <xdr:rowOff>68855</xdr:rowOff>
    </xdr:from>
    <xdr:ext cx="184731" cy="264560"/>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1528076" y="4660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39</xdr:row>
      <xdr:rowOff>68855</xdr:rowOff>
    </xdr:from>
    <xdr:ext cx="184731" cy="264560"/>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1528076" y="48904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F290-D2B8-4001-8730-47BFC68A2685}">
  <sheetPr codeName="Hoja2"/>
  <dimension ref="A1:L76"/>
  <sheetViews>
    <sheetView topLeftCell="A13" workbookViewId="0">
      <selection activeCell="E28" sqref="E28"/>
    </sheetView>
  </sheetViews>
  <sheetFormatPr baseColWidth="10" defaultRowHeight="15" x14ac:dyDescent="0.25"/>
  <cols>
    <col min="3" max="3" width="23.140625" customWidth="1"/>
    <col min="4" max="4" width="15.5703125" customWidth="1"/>
    <col min="5" max="5" width="16.140625" customWidth="1"/>
    <col min="6" max="6" width="11.42578125" style="1"/>
    <col min="7" max="7" width="14.85546875" customWidth="1"/>
    <col min="8" max="8" width="11.7109375" bestFit="1" customWidth="1"/>
    <col min="11" max="11" width="103.42578125" customWidth="1"/>
  </cols>
  <sheetData>
    <row r="1" spans="1:12" x14ac:dyDescent="0.25">
      <c r="B1" s="3" t="s">
        <v>30</v>
      </c>
      <c r="C1" s="3"/>
      <c r="E1" s="3" t="s">
        <v>31</v>
      </c>
      <c r="H1" t="s">
        <v>34</v>
      </c>
      <c r="K1" t="s">
        <v>42</v>
      </c>
      <c r="L1" s="1"/>
    </row>
    <row r="2" spans="1:12" x14ac:dyDescent="0.25">
      <c r="B2" s="3" t="s">
        <v>171</v>
      </c>
      <c r="C2" s="3"/>
      <c r="D2">
        <v>1</v>
      </c>
      <c r="E2" s="3" t="s">
        <v>0</v>
      </c>
      <c r="G2">
        <v>1</v>
      </c>
      <c r="H2" t="s">
        <v>0</v>
      </c>
      <c r="K2" t="s">
        <v>0</v>
      </c>
      <c r="L2" s="1"/>
    </row>
    <row r="3" spans="1:12" x14ac:dyDescent="0.25">
      <c r="A3">
        <v>1</v>
      </c>
      <c r="B3" s="3" t="s">
        <v>0</v>
      </c>
      <c r="C3" s="3"/>
      <c r="D3">
        <v>2</v>
      </c>
      <c r="E3" t="s">
        <v>16</v>
      </c>
      <c r="G3">
        <v>2</v>
      </c>
      <c r="H3" t="s">
        <v>35</v>
      </c>
      <c r="K3" s="15" t="s">
        <v>168</v>
      </c>
      <c r="L3" s="1"/>
    </row>
    <row r="4" spans="1:12" x14ac:dyDescent="0.25">
      <c r="A4">
        <v>2</v>
      </c>
      <c r="B4" s="3" t="s">
        <v>25</v>
      </c>
      <c r="C4" s="3"/>
      <c r="D4">
        <v>3</v>
      </c>
      <c r="E4" t="s">
        <v>17</v>
      </c>
      <c r="G4">
        <v>3</v>
      </c>
      <c r="H4" t="s">
        <v>36</v>
      </c>
      <c r="K4" s="13" t="s">
        <v>68</v>
      </c>
      <c r="L4" s="1"/>
    </row>
    <row r="5" spans="1:12" x14ac:dyDescent="0.25">
      <c r="A5">
        <v>3</v>
      </c>
      <c r="B5" s="3" t="s">
        <v>26</v>
      </c>
      <c r="C5" s="3"/>
      <c r="E5" s="30">
        <v>1</v>
      </c>
      <c r="G5">
        <v>4</v>
      </c>
      <c r="K5" s="14" t="s">
        <v>43</v>
      </c>
      <c r="L5" s="1"/>
    </row>
    <row r="6" spans="1:12" x14ac:dyDescent="0.25">
      <c r="B6" s="2">
        <v>3</v>
      </c>
      <c r="C6" s="2"/>
      <c r="E6" s="1"/>
      <c r="K6" s="14" t="s">
        <v>44</v>
      </c>
      <c r="L6" s="1"/>
    </row>
    <row r="7" spans="1:12" x14ac:dyDescent="0.25">
      <c r="E7" s="3" t="s">
        <v>150</v>
      </c>
      <c r="H7" t="s">
        <v>170</v>
      </c>
      <c r="K7" s="14" t="s">
        <v>45</v>
      </c>
      <c r="L7" s="1"/>
    </row>
    <row r="8" spans="1:12" x14ac:dyDescent="0.25">
      <c r="B8" s="3" t="s">
        <v>29</v>
      </c>
      <c r="C8" s="3"/>
      <c r="D8">
        <v>1</v>
      </c>
      <c r="E8" t="s">
        <v>151</v>
      </c>
      <c r="G8">
        <v>1</v>
      </c>
      <c r="H8" t="s">
        <v>0</v>
      </c>
      <c r="K8" s="13" t="s">
        <v>46</v>
      </c>
      <c r="L8" s="13" t="str">
        <f>""</f>
        <v/>
      </c>
    </row>
    <row r="9" spans="1:12" x14ac:dyDescent="0.25">
      <c r="B9" s="3" t="s">
        <v>1</v>
      </c>
      <c r="C9" s="3"/>
      <c r="D9">
        <v>2</v>
      </c>
      <c r="E9" t="s">
        <v>152</v>
      </c>
      <c r="G9">
        <v>2</v>
      </c>
      <c r="H9" t="s">
        <v>177</v>
      </c>
      <c r="K9" s="15" t="s">
        <v>47</v>
      </c>
      <c r="L9" s="1"/>
    </row>
    <row r="10" spans="1:12" x14ac:dyDescent="0.25">
      <c r="A10">
        <v>1</v>
      </c>
      <c r="B10" t="str">
        <f>IF('AUTOCONSUMO-GENERACIÓN'!$C$53=$B$3,"",IF('AUTOCONSUMO-GENERACIÓN'!$C$53=$B$4,K2,IF('AUTOCONSUMO-GENERACIÓN'!$C$53=$B$5,B3,"")))</f>
        <v>…...Seleccionar</v>
      </c>
      <c r="E10" s="1"/>
      <c r="G10">
        <v>3</v>
      </c>
      <c r="H10" t="s">
        <v>178</v>
      </c>
      <c r="K10" s="13" t="s">
        <v>48</v>
      </c>
      <c r="L10" s="1"/>
    </row>
    <row r="11" spans="1:12" x14ac:dyDescent="0.25">
      <c r="A11">
        <v>2</v>
      </c>
      <c r="B11" t="str">
        <f>IF('AUTOCONSUMO-GENERACIÓN'!$C$53=$B$3,"",IF('AUTOCONSUMO-GENERACIÓN'!$C$53=$B$4,H3,IF('AUTOCONSUMO-GENERACIÓN'!$C$53=$B$5,K3,"")))</f>
        <v>Individual</v>
      </c>
      <c r="E11" s="1"/>
      <c r="H11" t="s">
        <v>176</v>
      </c>
      <c r="K11" s="14" t="s">
        <v>49</v>
      </c>
      <c r="L11" s="1"/>
    </row>
    <row r="12" spans="1:12" x14ac:dyDescent="0.25">
      <c r="A12">
        <v>3</v>
      </c>
      <c r="B12" t="str">
        <f>IF('AUTOCONSUMO-GENERACIÓN'!$C$53=$B$3,"",IF('AUTOCONSUMO-GENERACIÓN'!$C$53=$B$4,H4,IF('AUTOCONSUMO-GENERACIÓN'!$C$53=$B$5,K9,"")))</f>
        <v>Colectivo</v>
      </c>
      <c r="E12" s="1"/>
      <c r="H12" t="str">
        <f>""</f>
        <v/>
      </c>
      <c r="K12" s="14" t="s">
        <v>50</v>
      </c>
      <c r="L12" s="1"/>
    </row>
    <row r="13" spans="1:12" x14ac:dyDescent="0.25">
      <c r="A13">
        <v>4</v>
      </c>
      <c r="B13" t="str">
        <f>IF('AUTOCONSUMO-GENERACIÓN'!$C$53=$B$3,"",IF('AUTOCONSUMO-GENERACIÓN'!$C$53=$B$4,"",IF('AUTOCONSUMO-GENERACIÓN'!$C$53=$B$5,K28," ")))</f>
        <v/>
      </c>
      <c r="E13" s="1"/>
      <c r="H13" t="s">
        <v>172</v>
      </c>
      <c r="K13" s="13" t="s">
        <v>51</v>
      </c>
      <c r="L13" s="1"/>
    </row>
    <row r="14" spans="1:12" x14ac:dyDescent="0.25">
      <c r="A14" t="str">
        <f>""</f>
        <v/>
      </c>
      <c r="B14" s="2">
        <v>2</v>
      </c>
      <c r="C14" s="2"/>
      <c r="G14">
        <v>1</v>
      </c>
      <c r="H14" t="s">
        <v>0</v>
      </c>
      <c r="K14" s="14" t="s">
        <v>52</v>
      </c>
      <c r="L14" s="1"/>
    </row>
    <row r="15" spans="1:12" x14ac:dyDescent="0.25">
      <c r="D15" s="3"/>
      <c r="E15" s="3" t="s">
        <v>184</v>
      </c>
      <c r="G15">
        <v>2</v>
      </c>
      <c r="H15" t="s">
        <v>173</v>
      </c>
      <c r="K15" s="14" t="s">
        <v>53</v>
      </c>
      <c r="L15" s="1"/>
    </row>
    <row r="16" spans="1:12" x14ac:dyDescent="0.25">
      <c r="D16">
        <v>1</v>
      </c>
      <c r="E16" t="s">
        <v>75</v>
      </c>
      <c r="G16">
        <v>3</v>
      </c>
      <c r="H16" t="s">
        <v>174</v>
      </c>
      <c r="K16" s="13" t="s">
        <v>54</v>
      </c>
      <c r="L16" s="1"/>
    </row>
    <row r="17" spans="1:12" x14ac:dyDescent="0.25">
      <c r="B17" s="3" t="s">
        <v>69</v>
      </c>
      <c r="D17">
        <v>2</v>
      </c>
      <c r="E17" t="s">
        <v>40</v>
      </c>
      <c r="G17">
        <v>4</v>
      </c>
      <c r="H17" t="s">
        <v>175</v>
      </c>
      <c r="K17" s="13" t="s">
        <v>55</v>
      </c>
      <c r="L17" s="1"/>
    </row>
    <row r="18" spans="1:12" x14ac:dyDescent="0.25">
      <c r="A18">
        <v>1</v>
      </c>
      <c r="B18" t="str">
        <f>IF('AUTOCONSUMO-GENERACIÓN'!$C$53=$B$3,"",
IF('AUTOCONSUMO-GENERACIÓN'!$C$53=B4,H8,
IF(AND('AUTOCONSUMO-GENERACIÓN'!$D$55=$B$13,'AUTOCONSUMO-GENERACIÓN'!$C$53=$B$4),"",IF('AUTOCONSUMO-GENERACIÓN'!$C$53="","",H14))))</f>
        <v>…...Seleccionar</v>
      </c>
      <c r="D18">
        <v>3</v>
      </c>
      <c r="E18" t="s">
        <v>79</v>
      </c>
      <c r="K18" s="14" t="s">
        <v>56</v>
      </c>
      <c r="L18" s="1"/>
    </row>
    <row r="19" spans="1:12" x14ac:dyDescent="0.25">
      <c r="A19">
        <v>2</v>
      </c>
      <c r="B19" t="str">
        <f>IF('AUTOCONSUMO-GENERACIÓN'!$C$53=$B$3,"",
IF('AUTOCONSUMO-GENERACIÓN'!$C$53=B4,H9,
IF('AUTOCONSUMO-GENERACIÓN'!$D$55=B10,"",IF(AND('AUTOCONSUMO-GENERACIÓN'!$D$55=B13,'AUTOCONSUMO-GENERACIÓN'!$C$53=B4),"",IF('AUTOCONSUMO-GENERACIÓN'!$C$53=$B$3,"",IF('AUTOCONSUMO-GENERACIÓN'!$C$53=$B$4,H9,IF('AUTOCONSUMO-GENERACIÓN'!$C$53=$B$5,IF('AUTOCONSUMO-GENERACIÓN'!$D$55=$B$10,"",IF('AUTOCONSUMO-GENERACIÓN'!$D$55=$B$11,K4,IF('AUTOCONSUMO-GENERACIÓN'!$D$55=$B$12,K10,IF('AUTOCONSUMO-GENERACIÓN'!$D$55=$B$13,K29,"")))))))))))</f>
        <v>Red interior</v>
      </c>
      <c r="K19" t="s">
        <v>57</v>
      </c>
      <c r="L19" s="1"/>
    </row>
    <row r="20" spans="1:12" x14ac:dyDescent="0.25">
      <c r="A20">
        <v>3</v>
      </c>
      <c r="B20" t="str">
        <f>IF('AUTOCONSUMO-GENERACIÓN'!$C$53=$B$3,"",
IF('AUTOCONSUMO-GENERACIÓN'!$C$53=B4,H10,
IF('AUTOCONSUMO-GENERACIÓN'!$D$55=B10,"",IF(AND('AUTOCONSUMO-GENERACIÓN'!$D$55=B13,'AUTOCONSUMO-GENERACIÓN'!$C$53=B5),"",IF('AUTOCONSUMO-GENERACIÓN'!$C$53=$B$3,"",IF('AUTOCONSUMO-GENERACIÓN'!$C$53=$B$4,H10,IF('AUTOCONSUMO-GENERACIÓN'!$C$53=$B$5,IF('AUTOCONSUMO-GENERACIÓN'!$D$55=$B$10,"",IF('AUTOCONSUMO-GENERACIÓN'!$D$55=$B$11,K8,IF('AUTOCONSUMO-GENERACIÓN'!$D$55=$B$12,K13,IF('AUTOCONSUMO-GENERACIÓN'!$D$55=$B$13,K30,"")))))))))))</f>
        <v>A través de red</v>
      </c>
      <c r="D20" s="3"/>
      <c r="E20" s="3" t="s">
        <v>183</v>
      </c>
      <c r="K20" s="13" t="s">
        <v>58</v>
      </c>
      <c r="L20" s="1"/>
    </row>
    <row r="21" spans="1:12" x14ac:dyDescent="0.25">
      <c r="A21">
        <v>4</v>
      </c>
      <c r="B21" t="str">
        <f>IF('AUTOCONSUMO-GENERACIÓN'!$C$53=$B$12,"",IF(AND('AUTOCONSUMO-GENERACIÓN'!$D$55=B17,'AUTOCONSUMO-GENERACIÓN'!$C$53=$B$5),"",IF('AUTOCONSUMO-GENERACIÓN'!$C$53=$B$3,"",IF('AUTOCONSUMO-GENERACIÓN'!$C$53=$B$4,H11,IF('AUTOCONSUMO-GENERACIÓN'!$C$53=$B$5,IF('AUTOCONSUMO-GENERACIÓN'!$D$55=$B$10,"",IF('AUTOCONSUMO-GENERACIÓN'!$D$55=$B$11,K31,IF('AUTOCONSUMO-GENERACIÓN'!$D$55=$B$12,K16,IF('AUTOCONSUMO-GENERACIÓN'!$D$55=$B$13,K31,"")))))))))</f>
        <v xml:space="preserve"> </v>
      </c>
      <c r="D21">
        <v>1</v>
      </c>
      <c r="E21" t="str">
        <f>IF('AUTOCONSUMO-GENERACIÓN'!C24="","",E16)</f>
        <v/>
      </c>
      <c r="K21" s="14" t="s">
        <v>59</v>
      </c>
      <c r="L21" s="1"/>
    </row>
    <row r="22" spans="1:12" x14ac:dyDescent="0.25">
      <c r="A22">
        <v>5</v>
      </c>
      <c r="B22" t="str">
        <f>IF('AUTOCONSUMO-GENERACIÓN'!$C$53=$B$12,"",IF(AND('AUTOCONSUMO-GENERACIÓN'!$D$55=B18,'AUTOCONSUMO-GENERACIÓN'!$C$53=$B$5),"",IF('AUTOCONSUMO-GENERACIÓN'!$C$53=$B$3,"",IF('AUTOCONSUMO-GENERACIÓN'!$C$53=$B$4,H11,IF('AUTOCONSUMO-GENERACIÓN'!$C$53=$B$5,IF('AUTOCONSUMO-GENERACIÓN'!$D$55=$B$10,"",IF('AUTOCONSUMO-GENERACIÓN'!$D$55=$B$11,K31,IF('AUTOCONSUMO-GENERACIÓN'!$D$55=$B$12,K17,IF('AUTOCONSUMO-GENERACIÓN'!$D$55=$B$13,K31,"")))))))))</f>
        <v xml:space="preserve"> </v>
      </c>
      <c r="D22">
        <v>2</v>
      </c>
      <c r="E22" t="str">
        <f>IF('AUTOCONSUMO-GENERACIÓN'!C24="","",E17)</f>
        <v/>
      </c>
      <c r="K22" s="14" t="s">
        <v>60</v>
      </c>
      <c r="L22" s="1"/>
    </row>
    <row r="23" spans="1:12" x14ac:dyDescent="0.25">
      <c r="A23">
        <v>6</v>
      </c>
      <c r="B23" t="str">
        <f>IF('AUTOCONSUMO-GENERACIÓN'!$C$53=$B$12,"",IF(AND('AUTOCONSUMO-GENERACIÓN'!$D$55=B19,'AUTOCONSUMO-GENERACIÓN'!$C$53=$B$5),"",IF('AUTOCONSUMO-GENERACIÓN'!$C$53=$B$3,"",IF('AUTOCONSUMO-GENERACIÓN'!$C$53=$B$4,H12,IF('AUTOCONSUMO-GENERACIÓN'!$C$53=$B$5,IF('AUTOCONSUMO-GENERACIÓN'!$D$55=$B$10,"",IF('AUTOCONSUMO-GENERACIÓN'!$D$55=$B$11,K31,IF('AUTOCONSUMO-GENERACIÓN'!$D$55=$B$12,K20,IF('AUTOCONSUMO-GENERACIÓN'!$D$55=$B$13,K31,"")))))))))</f>
        <v/>
      </c>
      <c r="D23">
        <v>3</v>
      </c>
      <c r="E23" t="str">
        <f>IF('AUTOCONSUMO-GENERACIÓN'!C24="","",E18)</f>
        <v/>
      </c>
      <c r="K23" s="13" t="s">
        <v>61</v>
      </c>
      <c r="L23" s="1"/>
    </row>
    <row r="24" spans="1:12" x14ac:dyDescent="0.25">
      <c r="A24">
        <v>7</v>
      </c>
      <c r="B24" t="str">
        <f>IF('AUTOCONSUMO-GENERACIÓN'!$C$53=$B$12,"",IF(AND('AUTOCONSUMO-GENERACIÓN'!$D$55=B20,'AUTOCONSUMO-GENERACIÓN'!$C$53=$B$5),"",IF('AUTOCONSUMO-GENERACIÓN'!$C$53=$B$3,"",IF('AUTOCONSUMO-GENERACIÓN'!$C$53=$B$4,H12,IF('AUTOCONSUMO-GENERACIÓN'!$C$53=$B$5,IF('AUTOCONSUMO-GENERACIÓN'!$D$55=$B$10,"",IF('AUTOCONSUMO-GENERACIÓN'!$D$55=$B$11,K31,IF('AUTOCONSUMO-GENERACIÓN'!$D$55=$B$12,K23,IF('AUTOCONSUMO-GENERACIÓN'!$D$55=$B$13,K31,"")))))))))</f>
        <v/>
      </c>
      <c r="D24" s="3"/>
      <c r="E24" s="3" t="s">
        <v>183</v>
      </c>
      <c r="K24" s="13" t="s">
        <v>62</v>
      </c>
      <c r="L24" s="1"/>
    </row>
    <row r="25" spans="1:12" x14ac:dyDescent="0.25">
      <c r="A25">
        <v>8</v>
      </c>
      <c r="B25" t="str">
        <f>IF('AUTOCONSUMO-GENERACIÓN'!$C$53=$B$12,"",IF(AND('AUTOCONSUMO-GENERACIÓN'!$D$55=B21,'AUTOCONSUMO-GENERACIÓN'!$C$53=$B$5),"",IF('AUTOCONSUMO-GENERACIÓN'!$C$53=$B$3,"",IF('AUTOCONSUMO-GENERACIÓN'!$C$53=$B$4,H12,IF('AUTOCONSUMO-GENERACIÓN'!$C$53=$B$5,IF('AUTOCONSUMO-GENERACIÓN'!$D$55=$B$10,"",IF('AUTOCONSUMO-GENERACIÓN'!$D$55=$B$11,K31,IF('AUTOCONSUMO-GENERACIÓN'!$D$55=$B$12,K24,IF('AUTOCONSUMO-GENERACIÓN'!$D$55=$B$13,K31,"")))))))))</f>
        <v/>
      </c>
      <c r="D25">
        <v>1</v>
      </c>
      <c r="E25" t="str">
        <f>IF('SUMINISTRO ELÉCTRICO'!C24="","",E16)</f>
        <v/>
      </c>
      <c r="K25" s="14" t="s">
        <v>63</v>
      </c>
      <c r="L25" s="1"/>
    </row>
    <row r="26" spans="1:12" x14ac:dyDescent="0.25">
      <c r="A26">
        <v>9</v>
      </c>
      <c r="B26" t="str">
        <f>IF('AUTOCONSUMO-GENERACIÓN'!$C$53=$B$12,"",IF(AND('AUTOCONSUMO-GENERACIÓN'!$D$55=B22,'AUTOCONSUMO-GENERACIÓN'!$C$53=$B$5),"",IF('AUTOCONSUMO-GENERACIÓN'!$C$53=$B$3,"",IF('AUTOCONSUMO-GENERACIÓN'!$C$53=$B$4,H12,IF('AUTOCONSUMO-GENERACIÓN'!$C$53=$B$5,IF('AUTOCONSUMO-GENERACIÓN'!$D$55=$B$10,"",IF('AUTOCONSUMO-GENERACIÓN'!$D$55=$B$11,K31,IF('AUTOCONSUMO-GENERACIÓN'!$D$55=$B$12,K27,IF('AUTOCONSUMO-GENERACIÓN'!$D$55=$B$13,K31,"")))))))))</f>
        <v/>
      </c>
      <c r="D26">
        <v>2</v>
      </c>
      <c r="E26" t="str">
        <f>IF('SUMINISTRO ELÉCTRICO'!C24="","",E17)</f>
        <v/>
      </c>
      <c r="K26" s="14" t="s">
        <v>64</v>
      </c>
    </row>
    <row r="27" spans="1:12" x14ac:dyDescent="0.25">
      <c r="B27" s="2">
        <v>2</v>
      </c>
      <c r="D27">
        <v>3</v>
      </c>
      <c r="E27" t="str">
        <f>IF('SUMINISTRO ELÉCTRICO'!C24="","",E18)</f>
        <v/>
      </c>
      <c r="K27" s="13" t="s">
        <v>65</v>
      </c>
    </row>
    <row r="28" spans="1:12" x14ac:dyDescent="0.25">
      <c r="K28" s="15" t="s">
        <v>169</v>
      </c>
    </row>
    <row r="29" spans="1:12" x14ac:dyDescent="0.25">
      <c r="B29" s="3" t="s">
        <v>70</v>
      </c>
      <c r="D29" s="3" t="s">
        <v>176</v>
      </c>
      <c r="E29" s="3" t="s">
        <v>71</v>
      </c>
      <c r="K29" s="13" t="s">
        <v>66</v>
      </c>
    </row>
    <row r="30" spans="1:12" x14ac:dyDescent="0.25">
      <c r="A30">
        <v>1</v>
      </c>
      <c r="B30" t="str">
        <f>IF('AUTOCONSUMO-GENERACIÓN'!$C$53=B3,"",
IF('AUTOCONSUMO-GENERACIÓN'!$C$53=$B$3,"",
IF('AUTOCONSUMO-GENERACIÓN'!$C$53=B4,H14,
IF(AND('AUTOCONSUMO-GENERACIÓN'!$D$55=$B$11,'AUTOCONSUMO-GENERACIÓN'!$D$57=$B$19),B3,IF(AND('AUTOCONSUMO-GENERACIÓN'!$D$523=$B$12,'AUTOCONSUMO-GENERACIÓN'!$D$57=$B$19),B3,IF(AND('AUTOCONSUMO-GENERACIÓN'!$D$55=$B$12,'AUTOCONSUMO-GENERACIÓN'!$D$57=$B$20),B3,IF(AND('AUTOCONSUMO-GENERACIÓN'!$D$55=$B$12,'AUTOCONSUMO-GENERACIÓN'!$D$57=$B$22),B3,IF(AND('AUTOCONSUMO-GENERACIÓN'!$D$55=$B$12,'AUTOCONSUMO-GENERACIÓN'!$D$57=$B$23),B3,IF(AND('AUTOCONSUMO-GENERACIÓN'!$D$55=$B$12,'AUTOCONSUMO-GENERACIÓN'!$D$57=$B$25),B3,"")))))))))</f>
        <v>…...Seleccionar</v>
      </c>
      <c r="D30" s="3">
        <v>1</v>
      </c>
      <c r="E30" t="s">
        <v>75</v>
      </c>
      <c r="K30" s="13" t="s">
        <v>67</v>
      </c>
    </row>
    <row r="31" spans="1:12" x14ac:dyDescent="0.25">
      <c r="A31">
        <v>2</v>
      </c>
      <c r="B31" t="str">
        <f>IF('AUTOCONSUMO-GENERACIÓN'!$C$53=$B$3,"",
IF('AUTOCONSUMO-GENERACIÓN'!$C$53=B4,H15,
IF(AND('AUTOCONSUMO-GENERACIÓN'!$D$55=$B$11,'AUTOCONSUMO-GENERACIÓN'!$D$57=$B$19),K5,IF(AND('AUTOCONSUMO-GENERACIÓN'!$D$55=$B$12,'AUTOCONSUMO-GENERACIÓN'!$D$57=$B$19),K11,IF(AND('AUTOCONSUMO-GENERACIÓN'!$D$55=$B$12,'AUTOCONSUMO-GENERACIÓN'!$D$57=$B$20),K14,IF(AND('AUTOCONSUMO-GENERACIÓN'!$D$55=$B$12,'AUTOCONSUMO-GENERACIÓN'!$D$57=$B$22),K18,IF(AND('AUTOCONSUMO-GENERACIÓN'!$D$55=$B$12,'AUTOCONSUMO-GENERACIÓN'!$D$57=$B$23),K21,IF(AND('AUTOCONSUMO-GENERACIÓN'!$D$55=$B$12,'AUTOCONSUMO-GENERACIÓN'!$D$57=$B$25),K25,""))))))))</f>
        <v>Fotovoltaica</v>
      </c>
      <c r="D31" s="3">
        <v>2</v>
      </c>
      <c r="E31" t="s">
        <v>72</v>
      </c>
      <c r="K31" s="13" t="str">
        <f>""</f>
        <v/>
      </c>
    </row>
    <row r="32" spans="1:12" x14ac:dyDescent="0.25">
      <c r="A32">
        <v>3</v>
      </c>
      <c r="B32" t="str">
        <f>IF('AUTOCONSUMO-GENERACIÓN'!$C$53=$B$3,"",
IF('AUTOCONSUMO-GENERACIÓN'!$C$53=B4,H16,
IF(AND('AUTOCONSUMO-GENERACIÓN'!$D$55=$B$11,'AUTOCONSUMO-GENERACIÓN'!$D$57=$B$19),K6,IF(AND('AUTOCONSUMO-GENERACIÓN'!$D$55=$B$12,'AUTOCONSUMO-GENERACIÓN'!$D$57=$B$19),K12,IF(AND('AUTOCONSUMO-GENERACIÓN'!$D$55=$B$12,'AUTOCONSUMO-GENERACIÓN'!$D$57=$B$20),K15,IF(AND('AUTOCONSUMO-GENERACIÓN'!$D$55=$B$12,'AUTOCONSUMO-GENERACIÓN'!$D$57=$B$22),K19,IF(AND('AUTOCONSUMO-GENERACIÓN'!$D$55=$B$12,'AUTOCONSUMO-GENERACIÓN'!$D$57=$B$23),K22,IF(AND('AUTOCONSUMO-GENERACIÓN'!$D$55=$B$12,'AUTOCONSUMO-GENERACIÓN'!$D$57=$B$25),K26,""))))))))</f>
        <v>Eólica</v>
      </c>
      <c r="D32" s="3">
        <v>3</v>
      </c>
      <c r="E32" t="s">
        <v>73</v>
      </c>
    </row>
    <row r="33" spans="1:11" x14ac:dyDescent="0.25">
      <c r="A33">
        <v>4</v>
      </c>
      <c r="B33" t="str">
        <f>IF('AUTOCONSUMO-GENERACIÓN'!$C$53=$B$3,"",
IF('AUTOCONSUMO-GENERACIÓN'!$C$53=B4,H17,
IF(AND('AUTOCONSUMO-GENERACIÓN'!$D$55=$B$11,'AUTOCONSUMO-GENERACIÓN'!$D$57=$B$19),K7,IF(AND('AUTOCONSUMO-GENERACIÓN'!$D$55=$B$12,'AUTOCONSUMO-GENERACIÓN'!$D$57=$B$19),K31,IF(AND('AUTOCONSUMO-GENERACIÓN'!$D$55=$B$12,'AUTOCONSUMO-GENERACIÓN'!$D$57=$B$20),K31,IF(AND('AUTOCONSUMO-GENERACIÓN'!$D$55=$B$12,'AUTOCONSUMO-GENERACIÓN'!$D$57=$B$22),K31,IF(AND('AUTOCONSUMO-GENERACIÓN'!$D$55=$B$12,'AUTOCONSUMO-GENERACIÓN'!$D$57=$B$23),K31,IF(AND('AUTOCONSUMO-GENERACIÓN'!$D$55=$B$12,'AUTOCONSUMO-GENERACIÓN'!$D$57=$B$25),K31,""))))))))</f>
        <v>Otras</v>
      </c>
      <c r="D33" s="3">
        <v>4</v>
      </c>
      <c r="E33" t="s">
        <v>74</v>
      </c>
    </row>
    <row r="34" spans="1:11" x14ac:dyDescent="0.25">
      <c r="B34" s="2">
        <v>1</v>
      </c>
      <c r="D34" s="3" t="s">
        <v>176</v>
      </c>
      <c r="E34" s="2">
        <v>1</v>
      </c>
    </row>
    <row r="37" spans="1:11" x14ac:dyDescent="0.25">
      <c r="B37" t="s">
        <v>179</v>
      </c>
    </row>
    <row r="38" spans="1:11" x14ac:dyDescent="0.25">
      <c r="E38" s="3" t="s">
        <v>80</v>
      </c>
    </row>
    <row r="39" spans="1:11" x14ac:dyDescent="0.25">
      <c r="B39" t="s">
        <v>99</v>
      </c>
      <c r="D39">
        <v>1</v>
      </c>
      <c r="E39" t="s">
        <v>75</v>
      </c>
      <c r="K39" t="s">
        <v>141</v>
      </c>
    </row>
    <row r="40" spans="1:11" x14ac:dyDescent="0.25">
      <c r="B40" t="s">
        <v>98</v>
      </c>
      <c r="D40">
        <v>2</v>
      </c>
      <c r="E40" s="16" t="s">
        <v>81</v>
      </c>
      <c r="J40">
        <v>1</v>
      </c>
      <c r="K40" t="s">
        <v>142</v>
      </c>
    </row>
    <row r="41" spans="1:11" ht="30" x14ac:dyDescent="0.25">
      <c r="D41">
        <v>3</v>
      </c>
      <c r="E41" s="17" t="s">
        <v>82</v>
      </c>
      <c r="J41">
        <v>2</v>
      </c>
      <c r="K41" s="28" t="s">
        <v>158</v>
      </c>
    </row>
    <row r="42" spans="1:11" ht="37.5" x14ac:dyDescent="0.25">
      <c r="D42">
        <v>4</v>
      </c>
      <c r="E42" s="17" t="s">
        <v>83</v>
      </c>
      <c r="J42">
        <v>3</v>
      </c>
      <c r="K42" s="25" t="s">
        <v>144</v>
      </c>
    </row>
    <row r="43" spans="1:11" x14ac:dyDescent="0.25">
      <c r="D43">
        <v>5</v>
      </c>
      <c r="E43" s="17" t="s">
        <v>84</v>
      </c>
      <c r="J43">
        <v>4</v>
      </c>
      <c r="K43" t="s">
        <v>145</v>
      </c>
    </row>
    <row r="44" spans="1:11" x14ac:dyDescent="0.25">
      <c r="D44">
        <v>6</v>
      </c>
      <c r="E44" s="17" t="s">
        <v>85</v>
      </c>
    </row>
    <row r="45" spans="1:11" x14ac:dyDescent="0.25">
      <c r="D45">
        <v>7</v>
      </c>
      <c r="E45" s="17" t="s">
        <v>86</v>
      </c>
    </row>
    <row r="46" spans="1:11" x14ac:dyDescent="0.25">
      <c r="D46">
        <v>8</v>
      </c>
      <c r="E46" s="17" t="s">
        <v>87</v>
      </c>
    </row>
    <row r="47" spans="1:11" x14ac:dyDescent="0.25">
      <c r="D47">
        <v>9</v>
      </c>
      <c r="E47" s="17" t="s">
        <v>88</v>
      </c>
      <c r="K47" t="s">
        <v>149</v>
      </c>
    </row>
    <row r="48" spans="1:11" x14ac:dyDescent="0.25">
      <c r="D48">
        <v>10</v>
      </c>
      <c r="E48" s="18" t="s">
        <v>89</v>
      </c>
      <c r="J48">
        <v>1</v>
      </c>
      <c r="K48" t="s">
        <v>75</v>
      </c>
    </row>
    <row r="49" spans="4:11" x14ac:dyDescent="0.25">
      <c r="E49" s="2">
        <v>1</v>
      </c>
      <c r="J49">
        <v>2</v>
      </c>
      <c r="K49" t="s">
        <v>154</v>
      </c>
    </row>
    <row r="50" spans="4:11" x14ac:dyDescent="0.25">
      <c r="J50">
        <v>3</v>
      </c>
      <c r="K50" t="str" cm="1">
        <f t="array" ref="K50">IF(OR('AUTOCONSUMO-GENERACIÓN'!A6=Hoja1!E9,'SUMINISTRO ELÉCTRICO'!$A$6:$J$6=Hoja1!E9),"Solicita a la distribuidora que determine el punto de conexión a la red","PUNTO DE CONEXIÓN PROPUESTO")</f>
        <v>PUNTO DE CONEXIÓN PROPUESTO</v>
      </c>
    </row>
    <row r="51" spans="4:11" x14ac:dyDescent="0.25">
      <c r="E51" t="s">
        <v>93</v>
      </c>
      <c r="K51" s="26">
        <v>2</v>
      </c>
    </row>
    <row r="52" spans="4:11" x14ac:dyDescent="0.25">
      <c r="D52">
        <v>1</v>
      </c>
      <c r="E52" t="str">
        <f>IF('SUMINISTRO ELÉCTRICO'!D34=Hoja1!E22,Hoja1!K40,"")</f>
        <v/>
      </c>
    </row>
    <row r="53" spans="4:11" x14ac:dyDescent="0.25">
      <c r="D53">
        <v>2</v>
      </c>
      <c r="E53" t="s">
        <v>94</v>
      </c>
    </row>
    <row r="54" spans="4:11" x14ac:dyDescent="0.25">
      <c r="D54">
        <v>3</v>
      </c>
      <c r="E54" t="s">
        <v>95</v>
      </c>
      <c r="G54" t="s">
        <v>134</v>
      </c>
      <c r="K54" t="s">
        <v>157</v>
      </c>
    </row>
    <row r="55" spans="4:11" x14ac:dyDescent="0.25">
      <c r="D55">
        <v>4</v>
      </c>
      <c r="E55" t="s">
        <v>96</v>
      </c>
      <c r="G55" s="2">
        <v>0</v>
      </c>
      <c r="J55">
        <v>1</v>
      </c>
      <c r="K55" t="s">
        <v>99</v>
      </c>
    </row>
    <row r="56" spans="4:11" x14ac:dyDescent="0.25">
      <c r="E56">
        <v>0</v>
      </c>
      <c r="F56" s="1">
        <v>1</v>
      </c>
      <c r="G56" t="s">
        <v>99</v>
      </c>
      <c r="J56">
        <v>2</v>
      </c>
      <c r="K56" t="s">
        <v>98</v>
      </c>
    </row>
    <row r="57" spans="4:11" x14ac:dyDescent="0.25">
      <c r="F57" s="1">
        <v>2</v>
      </c>
      <c r="G57" t="s">
        <v>98</v>
      </c>
      <c r="K57" s="27">
        <v>0</v>
      </c>
    </row>
    <row r="58" spans="4:11" x14ac:dyDescent="0.25">
      <c r="E58" t="s">
        <v>97</v>
      </c>
    </row>
    <row r="59" spans="4:11" x14ac:dyDescent="0.25">
      <c r="E59" s="2">
        <v>0</v>
      </c>
    </row>
    <row r="60" spans="4:11" x14ac:dyDescent="0.25">
      <c r="D60">
        <v>2</v>
      </c>
      <c r="E60" t="s">
        <v>98</v>
      </c>
    </row>
    <row r="61" spans="4:11" x14ac:dyDescent="0.25">
      <c r="D61">
        <v>1</v>
      </c>
      <c r="E61" t="s">
        <v>99</v>
      </c>
    </row>
    <row r="63" spans="4:11" x14ac:dyDescent="0.25">
      <c r="E63" t="s">
        <v>133</v>
      </c>
    </row>
    <row r="64" spans="4:11" x14ac:dyDescent="0.25">
      <c r="E64" s="2">
        <v>0</v>
      </c>
    </row>
    <row r="65" spans="4:5" x14ac:dyDescent="0.25">
      <c r="D65">
        <v>1</v>
      </c>
    </row>
    <row r="66" spans="4:5" x14ac:dyDescent="0.25">
      <c r="D66">
        <v>2</v>
      </c>
    </row>
    <row r="68" spans="4:5" x14ac:dyDescent="0.25">
      <c r="E68" t="s">
        <v>139</v>
      </c>
    </row>
    <row r="69" spans="4:5" x14ac:dyDescent="0.25">
      <c r="E69" s="2">
        <v>0</v>
      </c>
    </row>
    <row r="70" spans="4:5" x14ac:dyDescent="0.25">
      <c r="D70">
        <v>1</v>
      </c>
      <c r="E70" t="s">
        <v>99</v>
      </c>
    </row>
    <row r="71" spans="4:5" x14ac:dyDescent="0.25">
      <c r="D71">
        <v>2</v>
      </c>
      <c r="E71" t="s">
        <v>98</v>
      </c>
    </row>
    <row r="73" spans="4:5" x14ac:dyDescent="0.25">
      <c r="E73" t="s">
        <v>148</v>
      </c>
    </row>
    <row r="74" spans="4:5" x14ac:dyDescent="0.25">
      <c r="E74" s="2">
        <v>0</v>
      </c>
    </row>
    <row r="75" spans="4:5" x14ac:dyDescent="0.25">
      <c r="D75">
        <v>1</v>
      </c>
      <c r="E75" t="s">
        <v>99</v>
      </c>
    </row>
    <row r="76" spans="4:5" x14ac:dyDescent="0.25">
      <c r="D76">
        <v>2</v>
      </c>
      <c r="E76" t="s">
        <v>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9023-FEE4-4F88-B56F-2112B5EDE0FE}">
  <sheetPr codeName="Hoja3">
    <tabColor rgb="FF00B050"/>
  </sheetPr>
  <dimension ref="A1:J20"/>
  <sheetViews>
    <sheetView showGridLines="0" tabSelected="1" zoomScale="166" zoomScaleNormal="166" workbookViewId="0">
      <selection activeCell="B6" sqref="B6:I6"/>
    </sheetView>
  </sheetViews>
  <sheetFormatPr baseColWidth="10" defaultRowHeight="12.75" x14ac:dyDescent="0.2"/>
  <cols>
    <col min="1" max="1" width="1.5703125" style="5" customWidth="1"/>
    <col min="2" max="9" width="10" style="5" customWidth="1"/>
    <col min="10" max="10" width="1.85546875" style="9" customWidth="1"/>
    <col min="11" max="16384" width="11.42578125" style="5"/>
  </cols>
  <sheetData>
    <row r="1" spans="1:10" ht="12.75" customHeight="1" x14ac:dyDescent="0.2">
      <c r="A1" s="4"/>
      <c r="B1" s="175" t="s">
        <v>14</v>
      </c>
      <c r="C1" s="175"/>
      <c r="D1" s="175"/>
      <c r="E1" s="175"/>
      <c r="F1" s="175"/>
      <c r="G1" s="175"/>
      <c r="H1" s="175"/>
      <c r="I1" s="175"/>
      <c r="J1" s="23"/>
    </row>
    <row r="2" spans="1:10" x14ac:dyDescent="0.2">
      <c r="A2" s="4"/>
      <c r="B2" s="175"/>
      <c r="C2" s="175"/>
      <c r="D2" s="175"/>
      <c r="E2" s="175"/>
      <c r="F2" s="175"/>
      <c r="G2" s="175"/>
      <c r="H2" s="175"/>
      <c r="I2" s="175"/>
      <c r="J2" s="23"/>
    </row>
    <row r="3" spans="1:10" x14ac:dyDescent="0.2">
      <c r="A3" s="4"/>
      <c r="B3" s="175"/>
      <c r="C3" s="175"/>
      <c r="D3" s="175"/>
      <c r="E3" s="175"/>
      <c r="F3" s="175"/>
      <c r="G3" s="175"/>
      <c r="H3" s="175"/>
      <c r="I3" s="175"/>
      <c r="J3" s="23"/>
    </row>
    <row r="4" spans="1:10" x14ac:dyDescent="0.2">
      <c r="A4" s="4"/>
      <c r="B4" s="175"/>
      <c r="C4" s="175"/>
      <c r="D4" s="175"/>
      <c r="E4" s="175"/>
      <c r="F4" s="175"/>
      <c r="G4" s="175"/>
      <c r="H4" s="175"/>
      <c r="I4" s="175"/>
      <c r="J4" s="23"/>
    </row>
    <row r="5" spans="1:10" x14ac:dyDescent="0.2">
      <c r="A5" s="4"/>
      <c r="B5" s="7"/>
      <c r="C5" s="6"/>
      <c r="D5" s="6"/>
      <c r="E5" s="6"/>
      <c r="F5" s="6"/>
      <c r="G5" s="6"/>
      <c r="H5" s="8"/>
      <c r="I5" s="29"/>
      <c r="J5" s="6"/>
    </row>
    <row r="6" spans="1:10" x14ac:dyDescent="0.2">
      <c r="B6" s="176" t="s">
        <v>131</v>
      </c>
      <c r="C6" s="176"/>
      <c r="D6" s="176"/>
      <c r="E6" s="176"/>
      <c r="F6" s="176"/>
      <c r="G6" s="176"/>
      <c r="H6" s="176"/>
      <c r="I6" s="176"/>
      <c r="J6" s="5"/>
    </row>
    <row r="7" spans="1:10" s="9" customFormat="1" x14ac:dyDescent="0.2">
      <c r="B7" s="10"/>
      <c r="C7" s="10"/>
      <c r="D7" s="10"/>
      <c r="E7" s="10"/>
      <c r="F7" s="10"/>
      <c r="G7" s="10"/>
      <c r="H7" s="10"/>
      <c r="I7" s="10"/>
      <c r="J7" s="20"/>
    </row>
    <row r="8" spans="1:10" ht="12.75" customHeight="1" x14ac:dyDescent="0.2">
      <c r="B8" s="177" t="s">
        <v>129</v>
      </c>
      <c r="C8" s="177"/>
      <c r="D8" s="177"/>
      <c r="E8" s="177"/>
      <c r="F8" s="177"/>
      <c r="G8" s="177"/>
      <c r="H8" s="177"/>
      <c r="I8" s="177"/>
    </row>
    <row r="9" spans="1:10" x14ac:dyDescent="0.2">
      <c r="B9" s="177"/>
      <c r="C9" s="177"/>
      <c r="D9" s="177"/>
      <c r="E9" s="177"/>
      <c r="F9" s="177"/>
      <c r="G9" s="177"/>
      <c r="H9" s="177"/>
      <c r="I9" s="177"/>
    </row>
    <row r="11" spans="1:10" x14ac:dyDescent="0.2">
      <c r="B11" s="5" t="s">
        <v>127</v>
      </c>
    </row>
    <row r="13" spans="1:10" x14ac:dyDescent="0.2">
      <c r="B13" s="178" t="s">
        <v>128</v>
      </c>
      <c r="C13" s="178"/>
      <c r="D13" s="178"/>
      <c r="E13" s="178"/>
      <c r="F13" s="178"/>
      <c r="G13" s="178"/>
      <c r="H13" s="178"/>
      <c r="I13" s="178"/>
    </row>
    <row r="14" spans="1:10" x14ac:dyDescent="0.2">
      <c r="B14" s="178"/>
      <c r="C14" s="178"/>
      <c r="D14" s="178"/>
      <c r="E14" s="178"/>
      <c r="F14" s="178"/>
      <c r="G14" s="178"/>
      <c r="H14" s="178"/>
      <c r="I14" s="178"/>
    </row>
    <row r="16" spans="1:10" x14ac:dyDescent="0.2">
      <c r="B16" s="21" t="s">
        <v>159</v>
      </c>
    </row>
    <row r="18" spans="2:9" x14ac:dyDescent="0.2">
      <c r="B18" s="24" t="s">
        <v>130</v>
      </c>
    </row>
    <row r="20" spans="2:9" x14ac:dyDescent="0.2">
      <c r="I20" s="4"/>
    </row>
  </sheetData>
  <sheetProtection algorithmName="SHA-512" hashValue="d2zzhr+ppHs4TIlsWrlZqx+sDMaTSgV5lxQ+blEKJmSTKCnFYpctHhprsDInzRrRyZ02x2C0ntdRg92w1cwu1g==" saltValue="vPC/1HzMF0mDfkbOgMb+xw==" spinCount="100000" sheet="1" selectLockedCells="1"/>
  <mergeCells count="4">
    <mergeCell ref="B1:I4"/>
    <mergeCell ref="B6:I6"/>
    <mergeCell ref="B8:I9"/>
    <mergeCell ref="B13:I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4629-0F04-4277-9D65-7DF0B16C49B1}">
  <sheetPr codeName="Hoja4">
    <tabColor rgb="FFFF0000"/>
  </sheetPr>
  <dimension ref="A1:Z114"/>
  <sheetViews>
    <sheetView showGridLines="0" showZeros="0" zoomScale="145" zoomScaleNormal="145" workbookViewId="0">
      <selection activeCell="C12" sqref="C12:G12"/>
    </sheetView>
  </sheetViews>
  <sheetFormatPr baseColWidth="10" defaultColWidth="11.42578125" defaultRowHeight="12.75" x14ac:dyDescent="0.2"/>
  <cols>
    <col min="1" max="1" width="1.5703125" style="5" customWidth="1"/>
    <col min="2" max="9" width="10.5703125" style="5" customWidth="1"/>
    <col min="10" max="10" width="1.5703125" style="9" customWidth="1"/>
    <col min="11" max="11" width="4.85546875" style="5" customWidth="1"/>
    <col min="12" max="19" width="10.5703125" style="9" customWidth="1"/>
    <col min="20" max="20" width="1.5703125" style="9" customWidth="1"/>
    <col min="21" max="16384" width="11.42578125" style="5"/>
  </cols>
  <sheetData>
    <row r="1" spans="1:19" ht="12" customHeight="1" thickTop="1" x14ac:dyDescent="0.2">
      <c r="A1" s="225" t="s">
        <v>132</v>
      </c>
      <c r="B1" s="226"/>
      <c r="C1" s="226"/>
      <c r="D1" s="226"/>
      <c r="E1" s="226"/>
      <c r="F1" s="226"/>
      <c r="G1" s="226"/>
      <c r="H1" s="226"/>
      <c r="I1" s="226"/>
      <c r="J1" s="227"/>
    </row>
    <row r="2" spans="1:19" ht="12" customHeight="1" x14ac:dyDescent="0.2">
      <c r="A2" s="228"/>
      <c r="B2" s="229"/>
      <c r="C2" s="229"/>
      <c r="D2" s="229"/>
      <c r="E2" s="229"/>
      <c r="F2" s="229"/>
      <c r="G2" s="229"/>
      <c r="H2" s="229"/>
      <c r="I2" s="229"/>
      <c r="J2" s="230"/>
    </row>
    <row r="3" spans="1:19" ht="12" customHeight="1" x14ac:dyDescent="0.2">
      <c r="A3" s="228"/>
      <c r="B3" s="229"/>
      <c r="C3" s="229"/>
      <c r="D3" s="229"/>
      <c r="E3" s="229"/>
      <c r="F3" s="229"/>
      <c r="G3" s="229"/>
      <c r="H3" s="229"/>
      <c r="I3" s="229"/>
      <c r="J3" s="230"/>
    </row>
    <row r="4" spans="1:19" ht="12" customHeight="1" thickBot="1" x14ac:dyDescent="0.25">
      <c r="A4" s="231"/>
      <c r="B4" s="232"/>
      <c r="C4" s="232"/>
      <c r="D4" s="232"/>
      <c r="E4" s="232"/>
      <c r="F4" s="232"/>
      <c r="G4" s="232"/>
      <c r="H4" s="232"/>
      <c r="I4" s="232"/>
      <c r="J4" s="233"/>
    </row>
    <row r="5" spans="1:19" ht="12" customHeight="1" thickTop="1" thickBot="1" x14ac:dyDescent="0.25">
      <c r="A5" s="31"/>
      <c r="B5" s="32"/>
      <c r="C5" s="32"/>
      <c r="D5" s="32"/>
      <c r="E5" s="32"/>
      <c r="F5" s="32"/>
      <c r="G5" s="32"/>
      <c r="H5" s="32"/>
      <c r="J5" s="33" t="s">
        <v>160</v>
      </c>
      <c r="L5" s="34"/>
      <c r="M5" s="34"/>
      <c r="N5" s="34"/>
      <c r="O5" s="34"/>
      <c r="P5" s="34"/>
      <c r="Q5" s="34"/>
      <c r="R5" s="34"/>
      <c r="S5" s="34"/>
    </row>
    <row r="6" spans="1:19" ht="15" customHeight="1" thickTop="1" thickBot="1" x14ac:dyDescent="0.3">
      <c r="A6" s="234" t="str">
        <f>IF(D61&gt;15,Hoja1!E8,IF(AND(OR(D61&lt;15,D61=15),'AUTOCONSUMO-GENERACIÓN'!D49=Hoja1!E4),Hoja1!E9,""))</f>
        <v/>
      </c>
      <c r="B6" s="235"/>
      <c r="C6" s="235"/>
      <c r="D6" s="235"/>
      <c r="E6" s="235"/>
      <c r="F6" s="235"/>
      <c r="G6" s="235"/>
      <c r="H6" s="235"/>
      <c r="I6" s="235"/>
      <c r="J6" s="236"/>
      <c r="L6" s="35" t="s">
        <v>113</v>
      </c>
      <c r="M6" s="34"/>
      <c r="N6" s="34"/>
      <c r="O6" s="34"/>
      <c r="P6" s="34"/>
      <c r="Q6" s="34"/>
      <c r="R6" s="34"/>
      <c r="S6" s="34"/>
    </row>
    <row r="7" spans="1:19" ht="12" customHeight="1" thickTop="1" thickBot="1" x14ac:dyDescent="0.25">
      <c r="A7" s="31"/>
      <c r="B7" s="32"/>
      <c r="C7" s="32"/>
      <c r="D7" s="32"/>
      <c r="E7" s="32"/>
      <c r="F7" s="32"/>
      <c r="G7" s="32"/>
      <c r="H7" s="32"/>
      <c r="I7" s="32"/>
      <c r="J7" s="36"/>
      <c r="L7" s="34"/>
      <c r="M7" s="34"/>
      <c r="N7" s="34"/>
      <c r="O7" s="34"/>
      <c r="P7" s="34"/>
      <c r="Q7" s="34"/>
      <c r="R7" s="34"/>
      <c r="S7" s="34"/>
    </row>
    <row r="8" spans="1:19" ht="12.95" customHeight="1" thickTop="1" thickBot="1" x14ac:dyDescent="0.25">
      <c r="A8" s="219" t="s">
        <v>41</v>
      </c>
      <c r="B8" s="220"/>
      <c r="C8" s="220"/>
      <c r="D8" s="220"/>
      <c r="E8" s="220"/>
      <c r="F8" s="220"/>
      <c r="G8" s="220"/>
      <c r="H8" s="220"/>
      <c r="I8" s="220"/>
      <c r="J8" s="221"/>
    </row>
    <row r="9" spans="1:19" ht="12" customHeight="1" thickTop="1" x14ac:dyDescent="0.2">
      <c r="A9" s="37"/>
      <c r="B9" s="4"/>
      <c r="C9" s="4"/>
      <c r="D9" s="4"/>
      <c r="E9" s="4"/>
      <c r="F9" s="4"/>
      <c r="G9" s="4"/>
      <c r="H9" s="4"/>
      <c r="I9" s="4"/>
      <c r="J9" s="38"/>
    </row>
    <row r="10" spans="1:19" ht="12.95" customHeight="1" x14ac:dyDescent="0.2">
      <c r="A10" s="39"/>
      <c r="B10" s="223" t="s">
        <v>114</v>
      </c>
      <c r="C10" s="223"/>
      <c r="D10" s="223"/>
      <c r="E10" s="223"/>
      <c r="F10" s="223"/>
      <c r="G10" s="223"/>
      <c r="H10" s="223"/>
      <c r="I10" s="223"/>
      <c r="J10" s="40"/>
      <c r="L10" s="41" t="s">
        <v>116</v>
      </c>
      <c r="M10" s="34"/>
      <c r="N10" s="34"/>
      <c r="O10" s="34"/>
      <c r="P10" s="34"/>
      <c r="Q10" s="34"/>
      <c r="R10" s="34"/>
      <c r="S10" s="34"/>
    </row>
    <row r="11" spans="1:19" ht="6" customHeight="1" x14ac:dyDescent="0.2">
      <c r="A11" s="37"/>
      <c r="B11" s="4"/>
      <c r="C11" s="4"/>
      <c r="D11" s="4"/>
      <c r="E11" s="4"/>
      <c r="F11" s="4"/>
      <c r="G11" s="4"/>
      <c r="H11" s="4"/>
      <c r="I11" s="4"/>
      <c r="J11" s="38"/>
      <c r="L11" s="6"/>
      <c r="M11" s="6"/>
      <c r="N11" s="6"/>
      <c r="O11" s="6"/>
      <c r="P11" s="6"/>
      <c r="Q11" s="6"/>
      <c r="R11" s="6"/>
      <c r="S11" s="6"/>
    </row>
    <row r="12" spans="1:19" ht="12" customHeight="1" x14ac:dyDescent="0.2">
      <c r="A12" s="37"/>
      <c r="B12" s="42" t="s">
        <v>2</v>
      </c>
      <c r="C12" s="214"/>
      <c r="D12" s="214"/>
      <c r="E12" s="214"/>
      <c r="F12" s="214"/>
      <c r="G12" s="214"/>
      <c r="H12" s="42" t="s">
        <v>3</v>
      </c>
      <c r="I12" s="19"/>
      <c r="J12" s="38"/>
      <c r="L12" s="238" t="s">
        <v>100</v>
      </c>
      <c r="M12" s="238"/>
      <c r="N12" s="238"/>
      <c r="O12" s="238"/>
      <c r="P12" s="238"/>
      <c r="Q12" s="238"/>
      <c r="R12" s="238"/>
      <c r="S12" s="44"/>
    </row>
    <row r="13" spans="1:19" ht="6" customHeight="1" x14ac:dyDescent="0.2">
      <c r="A13" s="37"/>
      <c r="B13" s="42"/>
      <c r="C13" s="45"/>
      <c r="D13" s="45"/>
      <c r="E13" s="45"/>
      <c r="F13" s="45"/>
      <c r="G13" s="45"/>
      <c r="H13" s="45"/>
      <c r="I13" s="45"/>
      <c r="J13" s="46"/>
      <c r="L13" s="47"/>
      <c r="M13" s="44"/>
      <c r="N13" s="44"/>
      <c r="O13" s="44"/>
      <c r="P13" s="44"/>
      <c r="Q13" s="44"/>
      <c r="R13" s="44"/>
      <c r="S13" s="44"/>
    </row>
    <row r="14" spans="1:19" ht="12" customHeight="1" x14ac:dyDescent="0.2">
      <c r="A14" s="37"/>
      <c r="B14" s="42" t="s">
        <v>4</v>
      </c>
      <c r="C14" s="214"/>
      <c r="D14" s="214"/>
      <c r="E14" s="214"/>
      <c r="F14" s="214"/>
      <c r="G14" s="214"/>
      <c r="H14" s="214"/>
      <c r="I14" s="214"/>
      <c r="J14" s="38"/>
      <c r="L14" s="47"/>
      <c r="M14" s="224"/>
      <c r="N14" s="224"/>
      <c r="O14" s="224"/>
      <c r="P14" s="224"/>
      <c r="Q14" s="224"/>
      <c r="R14" s="224"/>
      <c r="S14" s="224"/>
    </row>
    <row r="15" spans="1:19" ht="6" customHeight="1" x14ac:dyDescent="0.2">
      <c r="A15" s="37"/>
      <c r="B15" s="42"/>
      <c r="C15" s="45"/>
      <c r="D15" s="45"/>
      <c r="E15" s="45"/>
      <c r="F15" s="45"/>
      <c r="G15" s="45"/>
      <c r="H15" s="45"/>
      <c r="I15" s="45"/>
      <c r="J15" s="46"/>
      <c r="L15" s="47"/>
      <c r="M15" s="44"/>
      <c r="N15" s="44"/>
      <c r="O15" s="44"/>
      <c r="P15" s="44"/>
      <c r="Q15" s="44"/>
      <c r="R15" s="44"/>
      <c r="S15" s="44"/>
    </row>
    <row r="16" spans="1:19" ht="12" customHeight="1" x14ac:dyDescent="0.2">
      <c r="A16" s="37"/>
      <c r="B16" s="42" t="s">
        <v>8</v>
      </c>
      <c r="C16" s="19"/>
      <c r="D16" s="42" t="s">
        <v>12</v>
      </c>
      <c r="E16" s="19"/>
      <c r="F16" s="42" t="s">
        <v>11</v>
      </c>
      <c r="G16" s="19"/>
      <c r="H16" s="48" t="s">
        <v>13</v>
      </c>
      <c r="I16" s="19"/>
      <c r="J16" s="38"/>
      <c r="L16" s="47"/>
      <c r="M16" s="44"/>
      <c r="N16" s="47"/>
      <c r="O16" s="44"/>
      <c r="P16" s="47"/>
      <c r="Q16" s="44"/>
      <c r="R16" s="49"/>
      <c r="S16" s="44"/>
    </row>
    <row r="17" spans="1:19" ht="6" customHeight="1" x14ac:dyDescent="0.2">
      <c r="A17" s="37"/>
      <c r="B17" s="42"/>
      <c r="C17" s="45"/>
      <c r="D17" s="50"/>
      <c r="E17" s="45"/>
      <c r="F17" s="45"/>
      <c r="G17" s="45"/>
      <c r="H17" s="45"/>
      <c r="I17" s="45"/>
      <c r="J17" s="46"/>
      <c r="L17" s="47"/>
      <c r="M17" s="44"/>
      <c r="N17" s="51"/>
      <c r="O17" s="44"/>
      <c r="P17" s="44"/>
      <c r="Q17" s="44"/>
      <c r="R17" s="44"/>
      <c r="S17" s="44"/>
    </row>
    <row r="18" spans="1:19" ht="12" customHeight="1" x14ac:dyDescent="0.2">
      <c r="A18" s="37"/>
      <c r="B18" s="42" t="s">
        <v>9</v>
      </c>
      <c r="C18" s="19"/>
      <c r="D18" s="42" t="s">
        <v>10</v>
      </c>
      <c r="E18" s="214"/>
      <c r="F18" s="214"/>
      <c r="G18" s="52" t="s">
        <v>5</v>
      </c>
      <c r="H18" s="214"/>
      <c r="I18" s="214"/>
      <c r="J18" s="38"/>
      <c r="L18" s="47"/>
      <c r="M18" s="44"/>
      <c r="N18" s="47"/>
      <c r="O18" s="224"/>
      <c r="P18" s="224"/>
      <c r="Q18" s="53"/>
      <c r="R18" s="224"/>
      <c r="S18" s="224"/>
    </row>
    <row r="19" spans="1:19" ht="6" customHeight="1" x14ac:dyDescent="0.2">
      <c r="A19" s="37"/>
      <c r="B19" s="42"/>
      <c r="C19" s="45"/>
      <c r="D19" s="45"/>
      <c r="E19" s="45"/>
      <c r="F19" s="45"/>
      <c r="G19" s="45"/>
      <c r="H19" s="45"/>
      <c r="I19" s="45"/>
      <c r="J19" s="46"/>
      <c r="L19" s="47"/>
      <c r="M19" s="44"/>
      <c r="N19" s="44"/>
      <c r="O19" s="44"/>
      <c r="P19" s="44"/>
      <c r="Q19" s="44"/>
      <c r="R19" s="44"/>
      <c r="S19" s="44"/>
    </row>
    <row r="20" spans="1:19" ht="12" customHeight="1" x14ac:dyDescent="0.2">
      <c r="A20" s="37"/>
      <c r="B20" s="42" t="s">
        <v>6</v>
      </c>
      <c r="C20" s="214"/>
      <c r="D20" s="214"/>
      <c r="E20" s="42" t="s">
        <v>7</v>
      </c>
      <c r="F20" s="214"/>
      <c r="G20" s="214"/>
      <c r="H20" s="214"/>
      <c r="I20" s="214"/>
      <c r="J20" s="38"/>
      <c r="L20" s="47"/>
      <c r="M20" s="224"/>
      <c r="N20" s="224"/>
      <c r="O20" s="47"/>
      <c r="P20" s="224"/>
      <c r="Q20" s="224"/>
      <c r="R20" s="224"/>
      <c r="S20" s="224"/>
    </row>
    <row r="21" spans="1:19" ht="6" customHeight="1" x14ac:dyDescent="0.2">
      <c r="A21" s="37"/>
      <c r="B21" s="54"/>
      <c r="C21" s="55"/>
      <c r="D21" s="55"/>
      <c r="E21" s="55"/>
      <c r="F21" s="55"/>
      <c r="G21" s="55"/>
      <c r="H21" s="55"/>
      <c r="I21" s="55"/>
      <c r="J21" s="56"/>
      <c r="L21" s="57"/>
      <c r="M21" s="58"/>
      <c r="N21" s="58"/>
      <c r="O21" s="58"/>
      <c r="P21" s="58"/>
      <c r="Q21" s="58"/>
      <c r="R21" s="58"/>
      <c r="S21" s="58"/>
    </row>
    <row r="22" spans="1:19" ht="12.95" customHeight="1" x14ac:dyDescent="0.2">
      <c r="A22" s="39"/>
      <c r="B22" s="223" t="s">
        <v>115</v>
      </c>
      <c r="C22" s="223"/>
      <c r="D22" s="223"/>
      <c r="E22" s="223"/>
      <c r="F22" s="223"/>
      <c r="G22" s="223"/>
      <c r="H22" s="223"/>
      <c r="I22" s="223"/>
      <c r="J22" s="40"/>
      <c r="L22" s="41" t="s">
        <v>117</v>
      </c>
      <c r="M22" s="34"/>
      <c r="N22" s="34"/>
      <c r="O22" s="34"/>
      <c r="P22" s="34"/>
      <c r="Q22" s="34"/>
      <c r="R22" s="34"/>
      <c r="S22" s="34"/>
    </row>
    <row r="23" spans="1:19" ht="6" customHeight="1" x14ac:dyDescent="0.2">
      <c r="A23" s="37"/>
      <c r="B23" s="4"/>
      <c r="C23" s="4"/>
      <c r="D23" s="4"/>
      <c r="E23" s="4"/>
      <c r="F23" s="4"/>
      <c r="G23" s="4"/>
      <c r="H23" s="4"/>
      <c r="I23" s="4"/>
      <c r="J23" s="38"/>
    </row>
    <row r="24" spans="1:19" ht="12" customHeight="1" x14ac:dyDescent="0.2">
      <c r="A24" s="37"/>
      <c r="B24" s="42" t="s">
        <v>2</v>
      </c>
      <c r="C24" s="214"/>
      <c r="D24" s="214"/>
      <c r="E24" s="214"/>
      <c r="F24" s="214"/>
      <c r="G24" s="214"/>
      <c r="H24" s="42" t="s">
        <v>3</v>
      </c>
      <c r="I24" s="19"/>
      <c r="J24" s="38"/>
      <c r="L24" s="213" t="s">
        <v>101</v>
      </c>
      <c r="M24" s="213"/>
      <c r="N24" s="213"/>
      <c r="O24" s="213"/>
      <c r="P24" s="213"/>
      <c r="Q24" s="213"/>
      <c r="R24" s="213"/>
      <c r="S24" s="213"/>
    </row>
    <row r="25" spans="1:19" ht="6" customHeight="1" x14ac:dyDescent="0.2">
      <c r="A25" s="37"/>
      <c r="B25" s="42"/>
      <c r="C25" s="45"/>
      <c r="D25" s="45"/>
      <c r="E25" s="45"/>
      <c r="F25" s="45"/>
      <c r="G25" s="45"/>
      <c r="H25" s="45"/>
      <c r="I25" s="45"/>
      <c r="J25" s="46"/>
      <c r="L25" s="213"/>
      <c r="M25" s="213"/>
      <c r="N25" s="213"/>
      <c r="O25" s="213"/>
      <c r="P25" s="213"/>
      <c r="Q25" s="213"/>
      <c r="R25" s="213"/>
      <c r="S25" s="213"/>
    </row>
    <row r="26" spans="1:19" ht="12" customHeight="1" x14ac:dyDescent="0.2">
      <c r="A26" s="37"/>
      <c r="B26" s="42" t="s">
        <v>4</v>
      </c>
      <c r="C26" s="214"/>
      <c r="D26" s="214"/>
      <c r="E26" s="214"/>
      <c r="F26" s="214"/>
      <c r="G26" s="214"/>
      <c r="H26" s="214"/>
      <c r="I26" s="214"/>
      <c r="J26" s="38"/>
      <c r="L26" s="213"/>
      <c r="M26" s="213"/>
      <c r="N26" s="213"/>
      <c r="O26" s="213"/>
      <c r="P26" s="213"/>
      <c r="Q26" s="213"/>
      <c r="R26" s="213"/>
      <c r="S26" s="213"/>
    </row>
    <row r="27" spans="1:19" ht="6" customHeight="1" x14ac:dyDescent="0.2">
      <c r="A27" s="37"/>
      <c r="B27" s="42"/>
      <c r="C27" s="45"/>
      <c r="D27" s="45"/>
      <c r="E27" s="45"/>
      <c r="F27" s="45"/>
      <c r="G27" s="45"/>
      <c r="H27" s="45"/>
      <c r="I27" s="45"/>
      <c r="J27" s="46"/>
      <c r="L27" s="213"/>
      <c r="M27" s="213"/>
      <c r="N27" s="213"/>
      <c r="O27" s="213"/>
      <c r="P27" s="213"/>
      <c r="Q27" s="213"/>
      <c r="R27" s="213"/>
      <c r="S27" s="213"/>
    </row>
    <row r="28" spans="1:19" ht="12" customHeight="1" x14ac:dyDescent="0.2">
      <c r="A28" s="37"/>
      <c r="B28" s="42" t="s">
        <v>8</v>
      </c>
      <c r="C28" s="19"/>
      <c r="D28" s="42" t="s">
        <v>12</v>
      </c>
      <c r="E28" s="19"/>
      <c r="F28" s="42" t="s">
        <v>11</v>
      </c>
      <c r="G28" s="19"/>
      <c r="H28" s="48" t="s">
        <v>13</v>
      </c>
      <c r="I28" s="19"/>
      <c r="J28" s="38"/>
      <c r="L28" s="213"/>
      <c r="M28" s="213"/>
      <c r="N28" s="213"/>
      <c r="O28" s="213"/>
      <c r="P28" s="213"/>
      <c r="Q28" s="213"/>
      <c r="R28" s="213"/>
      <c r="S28" s="213"/>
    </row>
    <row r="29" spans="1:19" ht="6" customHeight="1" x14ac:dyDescent="0.2">
      <c r="A29" s="37"/>
      <c r="B29" s="42"/>
      <c r="C29" s="45"/>
      <c r="D29" s="60"/>
      <c r="E29" s="45"/>
      <c r="F29" s="45"/>
      <c r="G29" s="45"/>
      <c r="H29" s="45"/>
      <c r="I29" s="45"/>
      <c r="J29" s="46"/>
      <c r="M29" s="61"/>
      <c r="N29" s="61"/>
      <c r="O29" s="61"/>
      <c r="P29" s="61"/>
      <c r="Q29" s="61"/>
      <c r="R29" s="61"/>
      <c r="S29" s="61"/>
    </row>
    <row r="30" spans="1:19" ht="12" customHeight="1" x14ac:dyDescent="0.2">
      <c r="A30" s="37"/>
      <c r="B30" s="42" t="s">
        <v>9</v>
      </c>
      <c r="C30" s="19"/>
      <c r="D30" s="42" t="s">
        <v>10</v>
      </c>
      <c r="E30" s="214"/>
      <c r="F30" s="214"/>
      <c r="G30" s="52" t="s">
        <v>5</v>
      </c>
      <c r="H30" s="214"/>
      <c r="I30" s="214"/>
      <c r="J30" s="38"/>
      <c r="L30" s="213" t="s">
        <v>118</v>
      </c>
      <c r="M30" s="213"/>
      <c r="N30" s="213"/>
      <c r="O30" s="213"/>
      <c r="P30" s="213"/>
      <c r="Q30" s="213"/>
      <c r="R30" s="213"/>
      <c r="S30" s="213"/>
    </row>
    <row r="31" spans="1:19" ht="6" customHeight="1" x14ac:dyDescent="0.2">
      <c r="A31" s="37"/>
      <c r="B31" s="42"/>
      <c r="C31" s="45"/>
      <c r="D31" s="45"/>
      <c r="E31" s="45"/>
      <c r="F31" s="45"/>
      <c r="G31" s="45"/>
      <c r="H31" s="45"/>
      <c r="I31" s="45"/>
      <c r="J31" s="46"/>
      <c r="L31" s="213"/>
      <c r="M31" s="213"/>
      <c r="N31" s="213"/>
      <c r="O31" s="213"/>
      <c r="P31" s="213"/>
      <c r="Q31" s="213"/>
      <c r="R31" s="213"/>
      <c r="S31" s="213"/>
    </row>
    <row r="32" spans="1:19" ht="12" customHeight="1" x14ac:dyDescent="0.2">
      <c r="A32" s="37"/>
      <c r="B32" s="42" t="s">
        <v>6</v>
      </c>
      <c r="C32" s="214"/>
      <c r="D32" s="214"/>
      <c r="E32" s="62" t="s">
        <v>7</v>
      </c>
      <c r="F32" s="214"/>
      <c r="G32" s="214"/>
      <c r="H32" s="214"/>
      <c r="I32" s="214"/>
      <c r="J32" s="38"/>
      <c r="L32" s="213"/>
      <c r="M32" s="213"/>
      <c r="N32" s="213"/>
      <c r="O32" s="213"/>
      <c r="P32" s="213"/>
      <c r="Q32" s="213"/>
      <c r="R32" s="213"/>
      <c r="S32" s="213"/>
    </row>
    <row r="33" spans="1:26" s="64" customFormat="1" ht="6" customHeight="1" x14ac:dyDescent="0.2">
      <c r="A33" s="63"/>
      <c r="C33" s="21"/>
      <c r="D33" s="21"/>
      <c r="E33" s="21"/>
      <c r="F33" s="21"/>
      <c r="G33" s="21"/>
      <c r="H33" s="21"/>
      <c r="I33" s="21"/>
      <c r="J33" s="65"/>
      <c r="L33" s="213"/>
      <c r="M33" s="213"/>
      <c r="N33" s="213"/>
      <c r="O33" s="213"/>
      <c r="P33" s="213"/>
      <c r="Q33" s="213"/>
      <c r="R33" s="213"/>
      <c r="S33" s="213"/>
    </row>
    <row r="34" spans="1:26" s="64" customFormat="1" ht="11.25" customHeight="1" x14ac:dyDescent="0.2">
      <c r="A34" s="63"/>
      <c r="C34" s="66" t="s">
        <v>181</v>
      </c>
      <c r="D34" s="237" t="s">
        <v>75</v>
      </c>
      <c r="E34" s="237"/>
      <c r="F34" s="237"/>
      <c r="G34" s="237"/>
      <c r="H34" s="237"/>
      <c r="I34" s="237"/>
      <c r="J34" s="65"/>
      <c r="L34" s="59"/>
      <c r="M34" s="59"/>
      <c r="N34" s="59"/>
      <c r="O34" s="59"/>
      <c r="P34" s="59"/>
      <c r="Q34" s="59"/>
      <c r="R34" s="59"/>
      <c r="S34" s="59"/>
    </row>
    <row r="35" spans="1:26" s="9" customFormat="1" ht="6" customHeight="1" x14ac:dyDescent="0.2">
      <c r="A35" s="39"/>
      <c r="B35" s="5"/>
      <c r="C35" s="5"/>
      <c r="D35" s="5"/>
      <c r="E35" s="5"/>
      <c r="F35" s="5"/>
      <c r="G35" s="5"/>
      <c r="H35" s="5"/>
      <c r="I35" s="5"/>
      <c r="J35" s="67"/>
      <c r="K35" s="5"/>
      <c r="L35" s="68"/>
      <c r="M35" s="68"/>
      <c r="N35" s="68"/>
      <c r="O35" s="68"/>
      <c r="P35" s="68"/>
      <c r="Q35" s="68"/>
      <c r="R35" s="68"/>
      <c r="S35" s="68"/>
    </row>
    <row r="36" spans="1:26" customFormat="1" ht="15" customHeight="1" x14ac:dyDescent="0.25">
      <c r="A36" s="196" t="s">
        <v>27</v>
      </c>
      <c r="B36" s="197"/>
      <c r="C36" s="197"/>
      <c r="D36" s="197"/>
      <c r="E36" s="197"/>
      <c r="F36" s="197"/>
      <c r="G36" s="197"/>
      <c r="H36" s="197"/>
      <c r="I36" s="197"/>
      <c r="J36" s="198"/>
      <c r="K36" s="69"/>
      <c r="L36" s="70" t="s">
        <v>119</v>
      </c>
      <c r="M36" s="71"/>
      <c r="N36" s="71"/>
      <c r="O36" s="71"/>
      <c r="P36" s="71"/>
      <c r="Q36" s="71"/>
      <c r="R36" s="71"/>
      <c r="S36" s="71"/>
      <c r="T36" s="69"/>
      <c r="U36" s="69"/>
      <c r="V36" s="69"/>
      <c r="W36" s="69"/>
      <c r="X36" s="69"/>
      <c r="Y36" s="69"/>
      <c r="Z36" s="69"/>
    </row>
    <row r="37" spans="1:26" customFormat="1" ht="6" customHeight="1" x14ac:dyDescent="0.25">
      <c r="A37" s="72"/>
      <c r="B37" s="73"/>
      <c r="C37" s="73"/>
      <c r="D37" s="73"/>
      <c r="E37" s="73"/>
      <c r="F37" s="73"/>
      <c r="G37" s="73"/>
      <c r="H37" s="73"/>
      <c r="I37" s="73"/>
      <c r="J37" s="74"/>
      <c r="K37" s="73"/>
      <c r="L37" s="75"/>
      <c r="M37" s="75"/>
      <c r="N37" s="75"/>
      <c r="O37" s="75"/>
      <c r="P37" s="75"/>
      <c r="Q37" s="75"/>
      <c r="R37" s="75"/>
      <c r="S37" s="75"/>
      <c r="T37" s="76"/>
      <c r="U37" s="73"/>
      <c r="V37" s="73"/>
      <c r="W37" s="73"/>
      <c r="X37" s="73"/>
      <c r="Y37" s="73"/>
      <c r="Z37" s="73"/>
    </row>
    <row r="38" spans="1:26" customFormat="1" ht="12" customHeight="1" x14ac:dyDescent="0.25">
      <c r="A38" s="72"/>
      <c r="B38" s="73"/>
      <c r="C38" s="77" t="s">
        <v>18</v>
      </c>
      <c r="D38" s="199"/>
      <c r="E38" s="199"/>
      <c r="F38" s="199"/>
      <c r="G38" s="199"/>
      <c r="H38" s="199"/>
      <c r="I38" s="199"/>
      <c r="J38" s="78"/>
      <c r="K38" s="73"/>
      <c r="L38" s="211" t="s">
        <v>102</v>
      </c>
      <c r="M38" s="211"/>
      <c r="N38" s="211"/>
      <c r="O38" s="211"/>
      <c r="P38" s="211"/>
      <c r="Q38" s="211"/>
      <c r="R38" s="211"/>
      <c r="S38" s="79"/>
      <c r="T38" s="76"/>
      <c r="U38" s="73"/>
      <c r="V38" s="73"/>
      <c r="W38" s="73"/>
      <c r="X38" s="73"/>
      <c r="Y38" s="73"/>
      <c r="Z38" s="73"/>
    </row>
    <row r="39" spans="1:26" customFormat="1" ht="6" customHeight="1" x14ac:dyDescent="0.25">
      <c r="A39" s="72"/>
      <c r="B39" s="73"/>
      <c r="C39" s="80"/>
      <c r="D39" s="73"/>
      <c r="E39" s="73"/>
      <c r="F39" s="73"/>
      <c r="G39" s="73"/>
      <c r="H39" s="73"/>
      <c r="I39" s="73"/>
      <c r="J39" s="74"/>
      <c r="K39" s="73"/>
      <c r="L39" s="75"/>
      <c r="M39" s="75"/>
      <c r="N39" s="75"/>
      <c r="O39" s="75"/>
      <c r="P39" s="75"/>
      <c r="Q39" s="75"/>
      <c r="R39" s="75"/>
      <c r="S39" s="75"/>
      <c r="T39" s="76"/>
      <c r="U39" s="73"/>
      <c r="V39" s="73"/>
      <c r="W39" s="73"/>
      <c r="X39" s="73"/>
      <c r="Y39" s="73"/>
      <c r="Z39" s="73"/>
    </row>
    <row r="40" spans="1:26" customFormat="1" ht="12.75" customHeight="1" x14ac:dyDescent="0.25">
      <c r="A40" s="81"/>
      <c r="B40" s="200" t="s">
        <v>28</v>
      </c>
      <c r="C40" s="200"/>
      <c r="D40" s="200"/>
      <c r="E40" s="200"/>
      <c r="F40" s="200"/>
      <c r="G40" s="200"/>
      <c r="H40" s="200"/>
      <c r="I40" s="200"/>
      <c r="J40" s="82"/>
      <c r="K40" s="83"/>
      <c r="L40" s="84" t="s">
        <v>120</v>
      </c>
      <c r="M40" s="84"/>
      <c r="N40" s="84"/>
      <c r="O40" s="84"/>
      <c r="P40" s="84"/>
      <c r="Q40" s="84"/>
      <c r="R40" s="84"/>
      <c r="S40" s="84"/>
      <c r="T40" s="83"/>
      <c r="U40" s="83"/>
      <c r="V40" s="83"/>
      <c r="W40" s="83"/>
      <c r="X40" s="83"/>
      <c r="Y40" s="83"/>
      <c r="Z40" s="83"/>
    </row>
    <row r="41" spans="1:26" customFormat="1" ht="6" customHeight="1" x14ac:dyDescent="0.25">
      <c r="A41" s="72"/>
      <c r="B41" s="85"/>
      <c r="C41" s="83"/>
      <c r="D41" s="83"/>
      <c r="E41" s="83"/>
      <c r="F41" s="83"/>
      <c r="G41" s="83"/>
      <c r="H41" s="83"/>
      <c r="I41" s="83"/>
      <c r="J41" s="86"/>
      <c r="K41" s="73"/>
      <c r="L41" s="87"/>
      <c r="M41" s="88"/>
      <c r="N41" s="88"/>
      <c r="O41" s="88"/>
      <c r="P41" s="88"/>
      <c r="Q41" s="88"/>
      <c r="R41" s="88"/>
      <c r="S41" s="88"/>
      <c r="T41" s="76"/>
      <c r="U41" s="73"/>
      <c r="V41" s="73"/>
      <c r="W41" s="73"/>
      <c r="X41" s="73"/>
      <c r="Y41" s="73"/>
      <c r="Z41" s="73"/>
    </row>
    <row r="42" spans="1:26" customFormat="1" ht="12" customHeight="1" x14ac:dyDescent="0.25">
      <c r="A42" s="72"/>
      <c r="B42" s="77" t="s">
        <v>4</v>
      </c>
      <c r="C42" s="199"/>
      <c r="D42" s="199"/>
      <c r="E42" s="199"/>
      <c r="F42" s="199"/>
      <c r="G42" s="199"/>
      <c r="H42" s="77" t="s">
        <v>8</v>
      </c>
      <c r="I42" s="139"/>
      <c r="J42" s="74"/>
      <c r="K42" s="73"/>
      <c r="L42" s="211" t="s">
        <v>105</v>
      </c>
      <c r="M42" s="211"/>
      <c r="N42" s="211"/>
      <c r="O42" s="211"/>
      <c r="P42" s="211"/>
      <c r="Q42" s="211"/>
      <c r="R42" s="211"/>
      <c r="S42" s="211"/>
      <c r="T42" s="76"/>
      <c r="U42" s="73"/>
      <c r="V42" s="73"/>
      <c r="W42" s="73"/>
      <c r="X42" s="73"/>
      <c r="Y42" s="73"/>
      <c r="Z42" s="73"/>
    </row>
    <row r="43" spans="1:26" customFormat="1" ht="6" customHeight="1" x14ac:dyDescent="0.25">
      <c r="A43" s="72"/>
      <c r="B43" s="77"/>
      <c r="C43" s="83"/>
      <c r="D43" s="83"/>
      <c r="E43" s="83"/>
      <c r="F43" s="83"/>
      <c r="G43" s="83"/>
      <c r="H43" s="83"/>
      <c r="I43" s="83"/>
      <c r="J43" s="86"/>
      <c r="K43" s="73"/>
      <c r="L43" s="211"/>
      <c r="M43" s="211"/>
      <c r="N43" s="211"/>
      <c r="O43" s="211"/>
      <c r="P43" s="211"/>
      <c r="Q43" s="211"/>
      <c r="R43" s="211"/>
      <c r="S43" s="211"/>
      <c r="T43" s="76"/>
      <c r="U43" s="73"/>
      <c r="V43" s="73"/>
      <c r="W43" s="73"/>
      <c r="X43" s="73"/>
      <c r="Y43" s="73"/>
      <c r="Z43" s="73"/>
    </row>
    <row r="44" spans="1:26" customFormat="1" ht="12" customHeight="1" x14ac:dyDescent="0.25">
      <c r="A44" s="72"/>
      <c r="B44" s="77" t="s">
        <v>10</v>
      </c>
      <c r="C44" s="199"/>
      <c r="D44" s="199"/>
      <c r="E44" s="73"/>
      <c r="F44" s="77" t="s">
        <v>19</v>
      </c>
      <c r="G44" s="204"/>
      <c r="H44" s="204"/>
      <c r="I44" s="204"/>
      <c r="J44" s="78"/>
      <c r="K44" s="73"/>
      <c r="L44" s="211"/>
      <c r="M44" s="211"/>
      <c r="N44" s="211"/>
      <c r="O44" s="211"/>
      <c r="P44" s="211"/>
      <c r="Q44" s="211"/>
      <c r="R44" s="211"/>
      <c r="S44" s="211"/>
      <c r="T44" s="76"/>
      <c r="U44" s="73"/>
      <c r="V44" s="73"/>
      <c r="W44" s="73"/>
      <c r="X44" s="73"/>
      <c r="Y44" s="73"/>
      <c r="Z44" s="73"/>
    </row>
    <row r="45" spans="1:26" customFormat="1" ht="6" customHeight="1" x14ac:dyDescent="0.25">
      <c r="A45" s="72"/>
      <c r="B45" s="77"/>
      <c r="C45" s="83"/>
      <c r="D45" s="83"/>
      <c r="E45" s="83"/>
      <c r="F45" s="83"/>
      <c r="G45" s="83"/>
      <c r="H45" s="83"/>
      <c r="I45" s="83"/>
      <c r="J45" s="86"/>
      <c r="K45" s="73"/>
      <c r="L45" s="89"/>
      <c r="M45" s="88"/>
      <c r="N45" s="88"/>
      <c r="O45" s="88"/>
      <c r="P45" s="88"/>
      <c r="Q45" s="88"/>
      <c r="R45" s="88"/>
      <c r="S45" s="88"/>
      <c r="T45" s="76"/>
      <c r="U45" s="73"/>
      <c r="V45" s="73"/>
      <c r="W45" s="73"/>
      <c r="X45" s="73"/>
      <c r="Y45" s="73"/>
      <c r="Z45" s="73"/>
    </row>
    <row r="46" spans="1:26" customFormat="1" ht="12" customHeight="1" x14ac:dyDescent="0.25">
      <c r="A46" s="72"/>
      <c r="B46" s="90" t="s">
        <v>21</v>
      </c>
      <c r="C46" s="73"/>
      <c r="D46" s="73"/>
      <c r="E46" s="73"/>
      <c r="F46" s="73"/>
      <c r="G46" s="73"/>
      <c r="H46" s="73"/>
      <c r="I46" s="73"/>
      <c r="J46" s="74"/>
      <c r="K46" s="73"/>
      <c r="L46" s="91"/>
      <c r="M46" s="76"/>
      <c r="N46" s="76"/>
      <c r="O46" s="76"/>
      <c r="P46" s="76"/>
      <c r="Q46" s="76"/>
      <c r="R46" s="76"/>
      <c r="S46" s="76"/>
      <c r="T46" s="76"/>
      <c r="U46" s="73"/>
      <c r="V46" s="73"/>
      <c r="W46" s="73"/>
      <c r="X46" s="73"/>
      <c r="Y46" s="73"/>
      <c r="Z46" s="73"/>
    </row>
    <row r="47" spans="1:26" customFormat="1" ht="12" customHeight="1" x14ac:dyDescent="0.25">
      <c r="A47" s="72"/>
      <c r="B47" s="77" t="s">
        <v>22</v>
      </c>
      <c r="C47" s="139"/>
      <c r="D47" s="85" t="s">
        <v>23</v>
      </c>
      <c r="E47" s="212"/>
      <c r="F47" s="212"/>
      <c r="G47" s="85" t="s">
        <v>24</v>
      </c>
      <c r="H47" s="212"/>
      <c r="I47" s="212"/>
      <c r="J47" s="74"/>
      <c r="K47" s="73"/>
      <c r="L47" s="211" t="s">
        <v>161</v>
      </c>
      <c r="M47" s="211"/>
      <c r="N47" s="211"/>
      <c r="O47" s="211"/>
      <c r="P47" s="211"/>
      <c r="Q47" s="211"/>
      <c r="R47" s="211"/>
      <c r="S47" s="211"/>
      <c r="T47" s="76"/>
      <c r="U47" s="73"/>
      <c r="V47" s="73"/>
      <c r="W47" s="73"/>
      <c r="X47" s="73"/>
      <c r="Y47" s="73"/>
      <c r="Z47" s="73"/>
    </row>
    <row r="48" spans="1:26" customFormat="1" ht="6" customHeight="1" x14ac:dyDescent="0.25">
      <c r="A48" s="72"/>
      <c r="B48" s="77"/>
      <c r="C48" s="83"/>
      <c r="D48" s="83"/>
      <c r="E48" s="83"/>
      <c r="F48" s="83"/>
      <c r="G48" s="83"/>
      <c r="H48" s="83"/>
      <c r="I48" s="83"/>
      <c r="J48" s="86"/>
      <c r="K48" s="73"/>
      <c r="L48" s="211"/>
      <c r="M48" s="211"/>
      <c r="N48" s="211"/>
      <c r="O48" s="211"/>
      <c r="P48" s="211"/>
      <c r="Q48" s="211"/>
      <c r="R48" s="211"/>
      <c r="S48" s="211"/>
      <c r="T48" s="76"/>
      <c r="U48" s="73"/>
      <c r="V48" s="73"/>
      <c r="W48" s="73"/>
      <c r="X48" s="73"/>
      <c r="Y48" s="73"/>
      <c r="Z48" s="73"/>
    </row>
    <row r="49" spans="1:26" customFormat="1" ht="12" customHeight="1" x14ac:dyDescent="0.25">
      <c r="A49" s="72"/>
      <c r="B49" s="80"/>
      <c r="C49" s="77" t="s">
        <v>162</v>
      </c>
      <c r="D49" s="201"/>
      <c r="E49" s="201"/>
      <c r="F49" s="73"/>
      <c r="G49" s="73"/>
      <c r="H49" s="73"/>
      <c r="I49" s="73"/>
      <c r="J49" s="78"/>
      <c r="K49" s="73"/>
      <c r="L49" s="211"/>
      <c r="M49" s="211"/>
      <c r="N49" s="211"/>
      <c r="O49" s="211"/>
      <c r="P49" s="211"/>
      <c r="Q49" s="211"/>
      <c r="R49" s="211"/>
      <c r="S49" s="211"/>
      <c r="T49" s="76"/>
      <c r="U49" s="73"/>
      <c r="V49" s="73"/>
      <c r="W49" s="73"/>
      <c r="X49" s="73"/>
      <c r="Y49" s="73"/>
      <c r="Z49" s="73"/>
    </row>
    <row r="50" spans="1:26" customFormat="1" ht="6" customHeight="1" x14ac:dyDescent="0.25">
      <c r="A50" s="72"/>
      <c r="B50" s="92"/>
      <c r="C50" s="92"/>
      <c r="D50" s="92"/>
      <c r="E50" s="92"/>
      <c r="F50" s="92"/>
      <c r="G50" s="92"/>
      <c r="H50" s="92"/>
      <c r="I50" s="92"/>
      <c r="J50" s="93"/>
      <c r="K50" s="73"/>
      <c r="L50" s="94"/>
      <c r="M50" s="94"/>
      <c r="N50" s="94"/>
      <c r="O50" s="94"/>
      <c r="P50" s="94"/>
      <c r="Q50" s="94"/>
      <c r="R50" s="94"/>
      <c r="S50" s="94"/>
      <c r="T50" s="76"/>
      <c r="U50" s="73"/>
      <c r="V50" s="73"/>
      <c r="W50" s="73"/>
      <c r="X50" s="73"/>
      <c r="Y50" s="73"/>
      <c r="Z50" s="73"/>
    </row>
    <row r="51" spans="1:26" customFormat="1" ht="12.75" customHeight="1" x14ac:dyDescent="0.25">
      <c r="A51" s="72"/>
      <c r="B51" s="200" t="s">
        <v>76</v>
      </c>
      <c r="C51" s="200"/>
      <c r="D51" s="200"/>
      <c r="E51" s="200"/>
      <c r="F51" s="200"/>
      <c r="G51" s="200"/>
      <c r="H51" s="200"/>
      <c r="I51" s="200"/>
      <c r="J51" s="95"/>
      <c r="K51" s="73"/>
      <c r="L51" s="73"/>
      <c r="M51" s="73"/>
      <c r="N51" s="73"/>
      <c r="O51" s="73"/>
      <c r="P51" s="73"/>
      <c r="Q51" s="73"/>
      <c r="R51" s="73"/>
      <c r="S51" s="73"/>
      <c r="T51" s="76"/>
      <c r="U51" s="73"/>
      <c r="V51" s="73"/>
      <c r="W51" s="73"/>
      <c r="X51" s="73"/>
      <c r="Y51" s="73"/>
      <c r="Z51" s="73"/>
    </row>
    <row r="52" spans="1:26" customFormat="1" ht="6" customHeight="1" x14ac:dyDescent="0.25">
      <c r="A52" s="96"/>
      <c r="B52" s="97"/>
      <c r="C52" s="97"/>
      <c r="D52" s="97"/>
      <c r="E52" s="97"/>
      <c r="F52" s="97"/>
      <c r="G52" s="97"/>
      <c r="H52" s="97"/>
      <c r="I52" s="97"/>
      <c r="J52" s="95"/>
      <c r="K52" s="76"/>
      <c r="L52" s="76"/>
      <c r="M52" s="76"/>
      <c r="N52" s="76"/>
      <c r="O52" s="76"/>
      <c r="P52" s="76"/>
      <c r="Q52" s="76"/>
      <c r="R52" s="76"/>
      <c r="S52" s="76"/>
      <c r="T52" s="76"/>
      <c r="U52" s="76"/>
      <c r="V52" s="76"/>
      <c r="W52" s="76"/>
      <c r="X52" s="76"/>
      <c r="Y52" s="76"/>
      <c r="Z52" s="76"/>
    </row>
    <row r="53" spans="1:26" customFormat="1" ht="12.75" customHeight="1" x14ac:dyDescent="0.25">
      <c r="A53" s="72"/>
      <c r="B53" s="77" t="s">
        <v>167</v>
      </c>
      <c r="C53" s="201" t="s">
        <v>25</v>
      </c>
      <c r="D53" s="201"/>
      <c r="E53" s="73"/>
      <c r="F53" s="5"/>
      <c r="G53" s="5"/>
      <c r="H53" s="5"/>
      <c r="I53" s="5"/>
      <c r="J53" s="74"/>
      <c r="K53" s="73"/>
      <c r="L53" s="174" t="s">
        <v>189</v>
      </c>
      <c r="M53" s="73"/>
      <c r="N53" s="73"/>
      <c r="O53" s="73"/>
      <c r="P53" s="73"/>
      <c r="Q53" s="73"/>
      <c r="R53" s="73"/>
      <c r="S53" s="73"/>
      <c r="T53" s="76"/>
      <c r="U53" s="73"/>
      <c r="V53" s="73"/>
      <c r="W53" s="73"/>
      <c r="X53" s="73"/>
      <c r="Y53" s="73"/>
      <c r="Z53" s="73"/>
    </row>
    <row r="54" spans="1:26" customFormat="1" ht="6" customHeight="1" x14ac:dyDescent="0.25">
      <c r="A54" s="96"/>
      <c r="B54" s="97"/>
      <c r="C54" s="97"/>
      <c r="D54" s="97"/>
      <c r="E54" s="97"/>
      <c r="F54" s="5"/>
      <c r="G54" s="5"/>
      <c r="H54" s="5"/>
      <c r="I54" s="5"/>
      <c r="J54" s="95"/>
      <c r="K54" s="76"/>
      <c r="L54" s="76"/>
      <c r="M54" s="76"/>
      <c r="N54" s="76"/>
      <c r="O54" s="76"/>
      <c r="P54" s="76"/>
      <c r="Q54" s="76"/>
      <c r="R54" s="76"/>
      <c r="S54" s="76"/>
      <c r="T54" s="76"/>
      <c r="U54" s="76"/>
      <c r="V54" s="76"/>
      <c r="W54" s="76"/>
      <c r="X54" s="76"/>
      <c r="Y54" s="76"/>
      <c r="Z54" s="76"/>
    </row>
    <row r="55" spans="1:26" customFormat="1" ht="12.75" customHeight="1" x14ac:dyDescent="0.25">
      <c r="A55" s="72"/>
      <c r="B55" s="5"/>
      <c r="C55" s="77" t="str">
        <f>IF(C53=Hoja1!B4,"Tipo de instalación:",IF(C53=Hoja1!B5,"Categoría de la instalación:",""))</f>
        <v>Tipo de instalación:</v>
      </c>
      <c r="D55" s="202"/>
      <c r="E55" s="202"/>
      <c r="F55" s="202"/>
      <c r="G55" s="202"/>
      <c r="H55" s="202"/>
      <c r="I55" s="202"/>
      <c r="J55" s="74"/>
      <c r="K55" s="73"/>
      <c r="L55" s="174" t="s">
        <v>190</v>
      </c>
      <c r="M55" s="73"/>
      <c r="N55" s="73"/>
      <c r="O55" s="73"/>
      <c r="P55" s="73"/>
      <c r="Q55" s="73"/>
      <c r="R55" s="73"/>
      <c r="S55" s="73"/>
      <c r="T55" s="97"/>
      <c r="U55" s="97"/>
      <c r="V55" s="97"/>
      <c r="W55" s="97"/>
      <c r="X55" s="97"/>
      <c r="Y55" s="97"/>
      <c r="Z55" s="97"/>
    </row>
    <row r="56" spans="1:26" customFormat="1" ht="6" customHeight="1" x14ac:dyDescent="0.25">
      <c r="A56" s="72"/>
      <c r="B56" s="5"/>
      <c r="C56" s="97"/>
      <c r="D56" s="97"/>
      <c r="E56" s="97"/>
      <c r="F56" s="97"/>
      <c r="G56" s="73"/>
      <c r="H56" s="73"/>
      <c r="I56" s="73"/>
      <c r="J56" s="74"/>
      <c r="K56" s="73"/>
      <c r="L56" s="73"/>
      <c r="M56" s="73"/>
      <c r="N56" s="73"/>
      <c r="O56" s="73"/>
      <c r="P56" s="73"/>
      <c r="Q56" s="73"/>
      <c r="R56" s="73"/>
      <c r="S56" s="73"/>
      <c r="T56" s="76"/>
      <c r="U56" s="73"/>
      <c r="V56" s="73"/>
      <c r="W56" s="73"/>
      <c r="X56" s="73"/>
      <c r="Y56" s="73"/>
      <c r="Z56" s="73"/>
    </row>
    <row r="57" spans="1:26" customFormat="1" ht="12.75" customHeight="1" x14ac:dyDescent="0.25">
      <c r="A57" s="96"/>
      <c r="B57" s="5"/>
      <c r="C57" s="77" t="str">
        <f>IF(C53=Hoja1!B4,"Tipo de conexión:",IF(C53=Hoja1!B5,"Tipo:",""))</f>
        <v>Tipo de conexión:</v>
      </c>
      <c r="D57" s="202"/>
      <c r="E57" s="202"/>
      <c r="F57" s="202"/>
      <c r="G57" s="202"/>
      <c r="H57" s="202"/>
      <c r="I57" s="202"/>
      <c r="J57" s="95"/>
      <c r="K57" s="76"/>
      <c r="L57" s="97"/>
      <c r="M57" s="97"/>
      <c r="N57" s="97"/>
      <c r="O57" s="97"/>
      <c r="P57" s="97"/>
      <c r="Q57" s="97"/>
      <c r="R57" s="97"/>
      <c r="S57" s="97"/>
      <c r="T57" s="97"/>
      <c r="U57" s="97"/>
      <c r="V57" s="97"/>
      <c r="W57" s="97"/>
      <c r="X57" s="97"/>
      <c r="Y57" s="97"/>
      <c r="Z57" s="97"/>
    </row>
    <row r="58" spans="1:26" customFormat="1" ht="6" customHeight="1" x14ac:dyDescent="0.25">
      <c r="A58" s="72"/>
      <c r="B58" s="5"/>
      <c r="C58" s="97"/>
      <c r="D58" s="97"/>
      <c r="E58" s="97"/>
      <c r="F58" s="97"/>
      <c r="G58" s="73"/>
      <c r="H58" s="73"/>
      <c r="I58" s="73"/>
      <c r="J58" s="74"/>
      <c r="K58" s="73"/>
      <c r="L58" s="73"/>
      <c r="M58" s="73"/>
      <c r="N58" s="73"/>
      <c r="O58" s="73"/>
      <c r="P58" s="73"/>
      <c r="Q58" s="73"/>
      <c r="R58" s="73"/>
      <c r="S58" s="73"/>
      <c r="T58" s="76"/>
      <c r="U58" s="73"/>
      <c r="V58" s="73"/>
      <c r="W58" s="73"/>
      <c r="X58" s="73"/>
      <c r="Y58" s="73"/>
      <c r="Z58" s="73"/>
    </row>
    <row r="59" spans="1:26" customFormat="1" ht="12.75" customHeight="1" x14ac:dyDescent="0.25">
      <c r="A59" s="96"/>
      <c r="B59" s="5"/>
      <c r="C59" s="77" t="str">
        <f>IF(C53=Hoja1!B4,"Tecnología:",IF(C53=Hoja1!B5,"Subtipo:",""))</f>
        <v>Tecnología:</v>
      </c>
      <c r="D59" s="202"/>
      <c r="E59" s="202"/>
      <c r="F59" s="202"/>
      <c r="G59" s="202"/>
      <c r="H59" s="202"/>
      <c r="I59" s="202"/>
      <c r="J59" s="95"/>
      <c r="K59" s="76"/>
      <c r="L59" s="97"/>
      <c r="M59" s="97"/>
      <c r="N59" s="97"/>
      <c r="O59" s="97"/>
      <c r="P59" s="97"/>
      <c r="Q59" s="97"/>
      <c r="R59" s="97"/>
      <c r="S59" s="97"/>
      <c r="T59" s="97"/>
      <c r="U59" s="97"/>
      <c r="V59" s="97"/>
      <c r="W59" s="97"/>
      <c r="X59" s="97"/>
      <c r="Y59" s="97"/>
      <c r="Z59" s="97"/>
    </row>
    <row r="60" spans="1:26" customFormat="1" ht="6" customHeight="1" x14ac:dyDescent="0.25">
      <c r="A60" s="96"/>
      <c r="B60" s="97"/>
      <c r="C60" s="97"/>
      <c r="D60" s="97"/>
      <c r="E60" s="97"/>
      <c r="F60" s="97"/>
      <c r="G60" s="97"/>
      <c r="H60" s="97"/>
      <c r="I60" s="97"/>
      <c r="J60" s="95"/>
      <c r="K60" s="76"/>
      <c r="L60" s="97"/>
      <c r="M60" s="97"/>
      <c r="N60" s="97"/>
      <c r="O60" s="97"/>
      <c r="P60" s="97"/>
      <c r="Q60" s="97"/>
      <c r="R60" s="97"/>
      <c r="S60" s="97"/>
      <c r="T60" s="97"/>
      <c r="U60" s="97"/>
      <c r="V60" s="97"/>
      <c r="W60" s="97"/>
      <c r="X60" s="97"/>
      <c r="Y60" s="97"/>
      <c r="Z60" s="97"/>
    </row>
    <row r="61" spans="1:26" customFormat="1" ht="12" customHeight="1" x14ac:dyDescent="0.25">
      <c r="A61" s="72"/>
      <c r="B61" s="73"/>
      <c r="C61" s="77" t="s">
        <v>163</v>
      </c>
      <c r="D61" s="140"/>
      <c r="E61" s="98" t="s">
        <v>164</v>
      </c>
      <c r="F61" s="203" t="s">
        <v>155</v>
      </c>
      <c r="G61" s="203"/>
      <c r="H61" s="203"/>
      <c r="I61" s="140"/>
      <c r="J61" s="74"/>
      <c r="K61" s="73"/>
      <c r="L61" s="210" t="s">
        <v>188</v>
      </c>
      <c r="M61" s="210"/>
      <c r="N61" s="210"/>
      <c r="O61" s="210"/>
      <c r="P61" s="210"/>
      <c r="Q61" s="210"/>
      <c r="R61" s="210"/>
      <c r="S61" s="210"/>
      <c r="T61" s="210"/>
      <c r="U61" s="210"/>
      <c r="V61" s="73"/>
      <c r="W61" s="73"/>
      <c r="X61" s="73"/>
      <c r="Y61" s="73"/>
      <c r="Z61" s="73"/>
    </row>
    <row r="62" spans="1:26" customFormat="1" ht="6" customHeight="1" x14ac:dyDescent="0.25">
      <c r="A62" s="72"/>
      <c r="B62" s="73"/>
      <c r="C62" s="80"/>
      <c r="D62" s="73"/>
      <c r="E62" s="73"/>
      <c r="F62" s="195" t="s">
        <v>156</v>
      </c>
      <c r="G62" s="195"/>
      <c r="H62" s="195"/>
      <c r="I62" s="73"/>
      <c r="J62" s="74"/>
      <c r="K62" s="73"/>
      <c r="L62" s="75"/>
      <c r="M62" s="89"/>
      <c r="N62" s="99"/>
      <c r="O62" s="75"/>
      <c r="P62" s="75"/>
      <c r="Q62" s="89"/>
      <c r="R62" s="75"/>
      <c r="S62" s="75"/>
      <c r="T62" s="76"/>
      <c r="U62" s="73"/>
      <c r="V62" s="73"/>
      <c r="W62" s="73"/>
      <c r="X62" s="73"/>
      <c r="Y62" s="73"/>
      <c r="Z62" s="73"/>
    </row>
    <row r="63" spans="1:26" customFormat="1" ht="12" customHeight="1" x14ac:dyDescent="0.25">
      <c r="A63" s="72"/>
      <c r="B63" s="5"/>
      <c r="C63" s="77" t="s">
        <v>180</v>
      </c>
      <c r="D63" s="141"/>
      <c r="E63" s="5"/>
      <c r="F63" s="5"/>
      <c r="G63" s="89" t="str">
        <f>IF(D63="SI","CIL/CAU de la instalación existente:","")</f>
        <v/>
      </c>
      <c r="H63" s="205"/>
      <c r="I63" s="205"/>
      <c r="J63" s="74"/>
      <c r="K63" s="73"/>
      <c r="L63" s="210" t="s">
        <v>187</v>
      </c>
      <c r="M63" s="210"/>
      <c r="N63" s="210"/>
      <c r="O63" s="210"/>
      <c r="P63" s="210"/>
      <c r="Q63" s="210"/>
      <c r="R63" s="210"/>
      <c r="S63" s="210"/>
      <c r="T63" s="210"/>
      <c r="U63" s="210"/>
      <c r="V63" s="73"/>
      <c r="W63" s="73"/>
      <c r="X63" s="73"/>
      <c r="Y63" s="73"/>
      <c r="Z63" s="73"/>
    </row>
    <row r="64" spans="1:26" customFormat="1" ht="6" customHeight="1" x14ac:dyDescent="0.25">
      <c r="A64" s="72"/>
      <c r="B64" s="73"/>
      <c r="C64" s="80"/>
      <c r="D64" s="101"/>
      <c r="E64" s="5"/>
      <c r="F64" s="73"/>
      <c r="G64" s="89"/>
      <c r="H64" s="73"/>
      <c r="I64" s="73"/>
      <c r="J64" s="74"/>
      <c r="K64" s="73"/>
      <c r="L64" s="209"/>
      <c r="M64" s="209"/>
      <c r="N64" s="209"/>
      <c r="O64" s="209"/>
      <c r="P64" s="209"/>
      <c r="Q64" s="209"/>
      <c r="R64" s="209"/>
      <c r="S64" s="209"/>
      <c r="T64" s="209"/>
      <c r="U64" s="209"/>
      <c r="V64" s="73"/>
      <c r="W64" s="73"/>
      <c r="X64" s="73"/>
      <c r="Y64" s="73"/>
      <c r="Z64" s="73"/>
    </row>
    <row r="65" spans="1:26" customFormat="1" ht="12" customHeight="1" x14ac:dyDescent="0.25">
      <c r="A65" s="72"/>
      <c r="B65" s="73"/>
      <c r="C65" s="77" t="s">
        <v>135</v>
      </c>
      <c r="D65" s="141"/>
      <c r="E65" s="102"/>
      <c r="F65" s="73"/>
      <c r="G65" s="89" t="str">
        <f>IF(D65="SI","Potencia prevista para los SSAA:","")</f>
        <v/>
      </c>
      <c r="H65" s="142"/>
      <c r="I65" s="103" t="str">
        <f>IF(D65="SI","kW.","")</f>
        <v/>
      </c>
      <c r="J65" s="74"/>
      <c r="K65" s="73"/>
      <c r="L65" s="210" t="s">
        <v>146</v>
      </c>
      <c r="M65" s="210"/>
      <c r="N65" s="210"/>
      <c r="O65" s="210"/>
      <c r="P65" s="210"/>
      <c r="Q65" s="210"/>
      <c r="R65" s="210"/>
      <c r="S65" s="210"/>
      <c r="T65" s="210"/>
      <c r="U65" s="210"/>
      <c r="V65" s="73"/>
      <c r="W65" s="73"/>
      <c r="X65" s="73"/>
      <c r="Y65" s="73"/>
      <c r="Z65" s="73"/>
    </row>
    <row r="66" spans="1:26" customFormat="1" ht="6" customHeight="1" x14ac:dyDescent="0.25">
      <c r="A66" s="72"/>
      <c r="B66" s="73"/>
      <c r="C66" s="73"/>
      <c r="D66" s="101"/>
      <c r="E66" s="73"/>
      <c r="F66" s="73"/>
      <c r="G66" s="89"/>
      <c r="H66" s="89"/>
      <c r="I66" s="103"/>
      <c r="J66" s="74"/>
      <c r="K66" s="73"/>
      <c r="L66" s="209"/>
      <c r="M66" s="209"/>
      <c r="N66" s="209"/>
      <c r="O66" s="209"/>
      <c r="P66" s="209"/>
      <c r="Q66" s="209"/>
      <c r="R66" s="209"/>
      <c r="S66" s="209"/>
      <c r="T66" s="209"/>
      <c r="U66" s="209"/>
      <c r="V66" s="73"/>
      <c r="W66" s="73"/>
      <c r="X66" s="73"/>
      <c r="Y66" s="73"/>
      <c r="Z66" s="73"/>
    </row>
    <row r="67" spans="1:26" customFormat="1" ht="12" customHeight="1" x14ac:dyDescent="0.25">
      <c r="A67" s="72"/>
      <c r="B67" s="73"/>
      <c r="C67" s="77" t="s">
        <v>138</v>
      </c>
      <c r="D67" s="141"/>
      <c r="E67" s="73"/>
      <c r="F67" s="73"/>
      <c r="G67" s="89" t="str">
        <f>IF(D67="SI","Núm. de módulos de generación:","")</f>
        <v/>
      </c>
      <c r="H67" s="142"/>
      <c r="I67" s="103"/>
      <c r="J67" s="74"/>
      <c r="K67" s="73"/>
      <c r="L67" s="210" t="s">
        <v>147</v>
      </c>
      <c r="M67" s="210"/>
      <c r="N67" s="210"/>
      <c r="O67" s="210"/>
      <c r="P67" s="210"/>
      <c r="Q67" s="210"/>
      <c r="R67" s="210"/>
      <c r="S67" s="210"/>
      <c r="T67" s="210"/>
      <c r="U67" s="210"/>
      <c r="V67" s="73"/>
      <c r="W67" s="73"/>
      <c r="X67" s="73"/>
      <c r="Y67" s="73"/>
      <c r="Z67" s="73"/>
    </row>
    <row r="68" spans="1:26" customFormat="1" ht="6" customHeight="1" x14ac:dyDescent="0.25">
      <c r="A68" s="72"/>
      <c r="B68" s="104"/>
      <c r="C68" s="80"/>
      <c r="D68" s="101"/>
      <c r="E68" s="102"/>
      <c r="F68" s="73"/>
      <c r="G68" s="89"/>
      <c r="H68" s="89"/>
      <c r="I68" s="103"/>
      <c r="J68" s="74"/>
      <c r="K68" s="73"/>
      <c r="L68" s="209"/>
      <c r="M68" s="209"/>
      <c r="N68" s="209"/>
      <c r="O68" s="209"/>
      <c r="P68" s="209"/>
      <c r="Q68" s="209"/>
      <c r="R68" s="209"/>
      <c r="S68" s="209"/>
      <c r="T68" s="209"/>
      <c r="U68" s="209"/>
      <c r="V68" s="73"/>
      <c r="W68" s="73"/>
      <c r="X68" s="73"/>
      <c r="Y68" s="73"/>
      <c r="Z68" s="73"/>
    </row>
    <row r="69" spans="1:26" customFormat="1" ht="12" customHeight="1" x14ac:dyDescent="0.25">
      <c r="A69" s="72"/>
      <c r="B69" s="73"/>
      <c r="C69" s="77" t="s">
        <v>165</v>
      </c>
      <c r="D69" s="141"/>
      <c r="E69" s="73"/>
      <c r="F69" s="73"/>
      <c r="G69" s="89" t="str">
        <f>IF(D69="SI","Potencia elementos de acumulación:","")</f>
        <v/>
      </c>
      <c r="H69" s="142"/>
      <c r="I69" s="103" t="str">
        <f>IF(D69="SI","kW.","")</f>
        <v/>
      </c>
      <c r="J69" s="74"/>
      <c r="K69" s="73"/>
      <c r="L69" s="210" t="s">
        <v>166</v>
      </c>
      <c r="M69" s="210"/>
      <c r="N69" s="210"/>
      <c r="O69" s="210"/>
      <c r="P69" s="210"/>
      <c r="Q69" s="210"/>
      <c r="R69" s="210"/>
      <c r="S69" s="210"/>
      <c r="T69" s="210"/>
      <c r="U69" s="210"/>
      <c r="V69" s="73"/>
      <c r="W69" s="73"/>
      <c r="X69" s="73"/>
      <c r="Y69" s="73"/>
      <c r="Z69" s="73"/>
    </row>
    <row r="70" spans="1:26" customFormat="1" ht="6" customHeight="1" thickBot="1" x14ac:dyDescent="0.3">
      <c r="A70" s="72"/>
      <c r="B70" s="73"/>
      <c r="C70" s="77"/>
      <c r="D70" s="105"/>
      <c r="E70" s="73"/>
      <c r="F70" s="73"/>
      <c r="G70" s="89"/>
      <c r="H70" s="106"/>
      <c r="I70" s="89"/>
      <c r="J70" s="74"/>
      <c r="K70" s="73"/>
      <c r="L70" s="100"/>
      <c r="M70" s="100"/>
      <c r="N70" s="100"/>
      <c r="O70" s="100"/>
      <c r="P70" s="100"/>
      <c r="Q70" s="100"/>
      <c r="R70" s="100"/>
      <c r="S70" s="100"/>
      <c r="T70" s="100"/>
      <c r="U70" s="100"/>
      <c r="V70" s="73"/>
      <c r="W70" s="73"/>
      <c r="X70" s="73"/>
      <c r="Y70" s="73"/>
      <c r="Z70" s="73"/>
    </row>
    <row r="71" spans="1:26" customFormat="1" ht="15" customHeight="1" thickBot="1" x14ac:dyDescent="0.3">
      <c r="A71" s="206" t="str">
        <f>IF(C53=Hoja1!B4,"PUNTO DE SUMINISTRO ASOCIADO","")</f>
        <v>PUNTO DE SUMINISTRO ASOCIADO</v>
      </c>
      <c r="B71" s="207"/>
      <c r="C71" s="207"/>
      <c r="D71" s="207"/>
      <c r="E71" s="207"/>
      <c r="F71" s="207"/>
      <c r="G71" s="207"/>
      <c r="H71" s="207"/>
      <c r="I71" s="207"/>
      <c r="J71" s="208"/>
      <c r="K71" s="69"/>
      <c r="L71" s="70"/>
      <c r="M71" s="71"/>
      <c r="N71" s="71"/>
      <c r="O71" s="71"/>
      <c r="P71" s="71"/>
      <c r="Q71" s="71"/>
      <c r="R71" s="71"/>
      <c r="S71" s="71"/>
      <c r="T71" s="71"/>
      <c r="U71" s="71"/>
      <c r="V71" s="69"/>
      <c r="W71" s="69"/>
      <c r="X71" s="69"/>
      <c r="Y71" s="69"/>
      <c r="Z71" s="69"/>
    </row>
    <row r="72" spans="1:26" customFormat="1" ht="6" customHeight="1" x14ac:dyDescent="0.25">
      <c r="A72" s="72"/>
      <c r="B72" s="73"/>
      <c r="C72" s="73"/>
      <c r="D72" s="73"/>
      <c r="E72" s="73"/>
      <c r="F72" s="73"/>
      <c r="G72" s="73"/>
      <c r="H72" s="73"/>
      <c r="I72" s="73"/>
      <c r="J72" s="74"/>
      <c r="K72" s="73"/>
      <c r="L72" s="76"/>
      <c r="M72" s="76"/>
      <c r="N72" s="76"/>
      <c r="O72" s="76"/>
      <c r="P72" s="76"/>
      <c r="Q72" s="76"/>
      <c r="R72" s="76"/>
      <c r="S72" s="76"/>
      <c r="T72" s="76"/>
      <c r="U72" s="73"/>
      <c r="V72" s="73"/>
      <c r="W72" s="73"/>
      <c r="X72" s="73"/>
      <c r="Y72" s="73"/>
      <c r="Z72" s="73"/>
    </row>
    <row r="73" spans="1:26" customFormat="1" ht="12.75" customHeight="1" x14ac:dyDescent="0.25">
      <c r="A73" s="72"/>
      <c r="B73" s="5"/>
      <c r="C73" s="77" t="str">
        <f>IF(C53=Hoja1!B4,"Potencia contratada:","")</f>
        <v>Potencia contratada:</v>
      </c>
      <c r="D73" s="143"/>
      <c r="E73" s="103" t="str">
        <f>IF(C53=Hoja1!B4,"kW.","")</f>
        <v>kW.</v>
      </c>
      <c r="F73" s="77" t="str">
        <f>IF(C53=Hoja1!B4,"CUPS:","")</f>
        <v>CUPS:</v>
      </c>
      <c r="G73" s="181"/>
      <c r="H73" s="181"/>
      <c r="I73" s="181"/>
      <c r="J73" s="74"/>
      <c r="K73" s="73"/>
      <c r="L73" s="76"/>
      <c r="M73" s="76"/>
      <c r="N73" s="76"/>
      <c r="O73" s="76"/>
      <c r="P73" s="76"/>
      <c r="Q73" s="76"/>
      <c r="R73" s="76"/>
      <c r="S73" s="76"/>
      <c r="T73" s="76"/>
      <c r="U73" s="73"/>
      <c r="V73" s="73"/>
      <c r="W73" s="73"/>
      <c r="X73" s="73"/>
      <c r="Y73" s="73"/>
      <c r="Z73" s="73"/>
    </row>
    <row r="74" spans="1:26" ht="6" customHeight="1" thickBot="1" x14ac:dyDescent="0.25">
      <c r="A74" s="107"/>
      <c r="B74" s="108"/>
      <c r="C74" s="108"/>
      <c r="D74" s="108"/>
      <c r="E74" s="108"/>
      <c r="F74" s="108"/>
      <c r="G74" s="108"/>
      <c r="H74" s="108"/>
      <c r="I74" s="108"/>
      <c r="J74" s="109"/>
    </row>
    <row r="75" spans="1:26" customFormat="1" ht="15" customHeight="1" thickTop="1" thickBot="1" x14ac:dyDescent="0.3">
      <c r="A75" s="192" t="s">
        <v>149</v>
      </c>
      <c r="B75" s="193"/>
      <c r="C75" s="193"/>
      <c r="D75" s="193"/>
      <c r="E75" s="193"/>
      <c r="F75" s="193"/>
      <c r="G75" s="193"/>
      <c r="H75" s="193"/>
      <c r="I75" s="193"/>
      <c r="J75" s="194"/>
      <c r="K75" s="69"/>
      <c r="L75" s="70" t="s">
        <v>121</v>
      </c>
      <c r="M75" s="71"/>
      <c r="N75" s="71"/>
      <c r="O75" s="71"/>
      <c r="P75" s="71"/>
      <c r="Q75" s="71"/>
      <c r="R75" s="71"/>
      <c r="S75" s="71"/>
      <c r="T75" s="71"/>
      <c r="U75" s="71"/>
      <c r="V75" s="69"/>
      <c r="W75" s="69"/>
      <c r="X75" s="69"/>
      <c r="Y75" s="69"/>
      <c r="Z75" s="69"/>
    </row>
    <row r="76" spans="1:26" customFormat="1" ht="6" customHeight="1" x14ac:dyDescent="0.25">
      <c r="A76" s="72"/>
      <c r="B76" s="73"/>
      <c r="C76" s="73"/>
      <c r="D76" s="73"/>
      <c r="E76" s="73"/>
      <c r="F76" s="73"/>
      <c r="G76" s="73"/>
      <c r="H76" s="73"/>
      <c r="I76" s="73"/>
      <c r="J76" s="74"/>
      <c r="K76" s="73"/>
      <c r="L76" s="76"/>
      <c r="M76" s="76"/>
      <c r="N76" s="76"/>
      <c r="O76" s="76"/>
      <c r="P76" s="76"/>
      <c r="Q76" s="76"/>
      <c r="R76" s="76"/>
      <c r="S76" s="76"/>
      <c r="T76" s="76"/>
      <c r="U76" s="73"/>
      <c r="V76" s="73"/>
      <c r="W76" s="73"/>
      <c r="X76" s="73"/>
      <c r="Y76" s="73"/>
      <c r="Z76" s="73"/>
    </row>
    <row r="77" spans="1:26" customFormat="1" ht="5.25" customHeight="1" x14ac:dyDescent="0.25">
      <c r="A77" s="72"/>
      <c r="B77" s="80"/>
      <c r="C77" s="80"/>
      <c r="D77" s="80"/>
      <c r="E77" s="80"/>
      <c r="F77" s="80"/>
      <c r="G77" s="80"/>
      <c r="H77" s="80"/>
      <c r="I77" s="80"/>
      <c r="J77" s="74"/>
      <c r="K77" s="73"/>
      <c r="L77" s="76"/>
      <c r="M77" s="76"/>
      <c r="N77" s="76"/>
      <c r="O77" s="76"/>
      <c r="P77" s="76"/>
      <c r="Q77" s="76"/>
      <c r="R77" s="76"/>
      <c r="S77" s="76"/>
      <c r="T77" s="76"/>
      <c r="U77" s="73"/>
      <c r="V77" s="73"/>
      <c r="W77" s="73"/>
      <c r="X77" s="73"/>
      <c r="Y77" s="73"/>
      <c r="Z77" s="73"/>
    </row>
    <row r="78" spans="1:26" customFormat="1" ht="12.75" customHeight="1" x14ac:dyDescent="0.25">
      <c r="A78" s="72"/>
      <c r="B78" s="80"/>
      <c r="C78" s="191" t="s">
        <v>154</v>
      </c>
      <c r="D78" s="191"/>
      <c r="E78" s="191"/>
      <c r="F78" s="191"/>
      <c r="G78" s="191"/>
      <c r="H78" s="191"/>
      <c r="I78" s="80"/>
      <c r="J78" s="74"/>
      <c r="K78" s="73"/>
      <c r="L78" s="173" t="s">
        <v>185</v>
      </c>
      <c r="M78" s="76"/>
      <c r="N78" s="76"/>
      <c r="O78" s="76"/>
      <c r="P78" s="76"/>
      <c r="Q78" s="76"/>
      <c r="R78" s="76"/>
      <c r="S78" s="76"/>
      <c r="T78" s="76"/>
      <c r="U78" s="73"/>
      <c r="V78" s="73"/>
      <c r="W78" s="73"/>
      <c r="X78" s="73"/>
      <c r="Y78" s="73"/>
      <c r="Z78" s="73"/>
    </row>
    <row r="79" spans="1:26" customFormat="1" ht="6" customHeight="1" x14ac:dyDescent="0.25">
      <c r="A79" s="72"/>
      <c r="B79" s="80"/>
      <c r="C79" s="101"/>
      <c r="D79" s="101"/>
      <c r="E79" s="101"/>
      <c r="F79" s="101"/>
      <c r="G79" s="101"/>
      <c r="H79" s="101"/>
      <c r="I79" s="80"/>
      <c r="J79" s="78"/>
      <c r="K79" s="73"/>
      <c r="L79" s="172"/>
      <c r="M79" s="172"/>
      <c r="N79" s="172"/>
      <c r="O79" s="172"/>
      <c r="P79" s="172"/>
      <c r="Q79" s="172"/>
      <c r="R79" s="172"/>
      <c r="S79" s="172"/>
      <c r="T79" s="172"/>
      <c r="U79" s="172"/>
      <c r="V79" s="73"/>
      <c r="W79" s="73"/>
      <c r="X79" s="73"/>
      <c r="Y79" s="73"/>
      <c r="Z79" s="73"/>
    </row>
    <row r="80" spans="1:26" customFormat="1" ht="12" customHeight="1" x14ac:dyDescent="0.25">
      <c r="A80" s="96"/>
      <c r="B80" s="90" t="str">
        <f>IF(C78=Hoja1!K49,"Coordenadas UTM","")</f>
        <v>Coordenadas UTM</v>
      </c>
      <c r="C80" s="80"/>
      <c r="D80" s="80"/>
      <c r="E80" s="80"/>
      <c r="F80" s="80"/>
      <c r="G80" s="80"/>
      <c r="H80" s="80"/>
      <c r="I80" s="80"/>
      <c r="J80" s="95"/>
      <c r="K80" s="76"/>
      <c r="L80" s="210" t="s">
        <v>186</v>
      </c>
      <c r="M80" s="210"/>
      <c r="N80" s="210"/>
      <c r="O80" s="210"/>
      <c r="P80" s="210"/>
      <c r="Q80" s="210"/>
      <c r="R80" s="210"/>
      <c r="S80" s="172"/>
      <c r="T80" s="172"/>
      <c r="U80" s="172"/>
      <c r="V80" s="97"/>
      <c r="W80" s="97"/>
      <c r="X80" s="97"/>
      <c r="Y80" s="97"/>
      <c r="Z80" s="97"/>
    </row>
    <row r="81" spans="1:26" customFormat="1" ht="6" customHeight="1" x14ac:dyDescent="0.25">
      <c r="A81" s="96"/>
      <c r="B81" s="90"/>
      <c r="C81" s="80"/>
      <c r="D81" s="80"/>
      <c r="E81" s="80"/>
      <c r="F81" s="80"/>
      <c r="G81" s="80"/>
      <c r="H81" s="80"/>
      <c r="I81" s="80"/>
      <c r="J81" s="95"/>
      <c r="K81" s="76"/>
      <c r="L81" s="210"/>
      <c r="M81" s="210"/>
      <c r="N81" s="210"/>
      <c r="O81" s="210"/>
      <c r="P81" s="210"/>
      <c r="Q81" s="210"/>
      <c r="R81" s="210"/>
      <c r="S81" s="172"/>
      <c r="T81" s="172"/>
      <c r="U81" s="172"/>
      <c r="V81" s="97"/>
      <c r="W81" s="97"/>
      <c r="X81" s="97"/>
      <c r="Y81" s="97"/>
      <c r="Z81" s="97"/>
    </row>
    <row r="82" spans="1:26" customFormat="1" ht="12.75" customHeight="1" x14ac:dyDescent="0.25">
      <c r="A82" s="72"/>
      <c r="B82" s="77" t="str">
        <f>IF(C78=Hoja1!K49,"HUSO:","")</f>
        <v>HUSO:</v>
      </c>
      <c r="C82" s="144"/>
      <c r="D82" s="77" t="str">
        <f>IF(C78=Hoja1!K49,"X:","")</f>
        <v>X:</v>
      </c>
      <c r="E82" s="189"/>
      <c r="F82" s="189"/>
      <c r="G82" s="77" t="str">
        <f>IF(C78=Hoja1!K49,"Y:","")</f>
        <v>Y:</v>
      </c>
      <c r="H82" s="189"/>
      <c r="I82" s="189"/>
      <c r="J82" s="74"/>
      <c r="K82" s="73"/>
      <c r="L82" s="210"/>
      <c r="M82" s="210"/>
      <c r="N82" s="210"/>
      <c r="O82" s="210"/>
      <c r="P82" s="210"/>
      <c r="Q82" s="210"/>
      <c r="R82" s="210"/>
      <c r="S82" s="172"/>
      <c r="T82" s="172"/>
      <c r="U82" s="172"/>
      <c r="V82" s="73"/>
      <c r="W82" s="73"/>
      <c r="X82" s="73"/>
      <c r="Y82" s="73"/>
      <c r="Z82" s="73"/>
    </row>
    <row r="83" spans="1:26" customFormat="1" ht="6" customHeight="1" x14ac:dyDescent="0.25">
      <c r="A83" s="72"/>
      <c r="B83" s="80"/>
      <c r="C83" s="80"/>
      <c r="D83" s="80"/>
      <c r="E83" s="80"/>
      <c r="F83" s="80"/>
      <c r="G83" s="80"/>
      <c r="H83" s="80"/>
      <c r="I83" s="80"/>
      <c r="J83" s="74"/>
      <c r="K83" s="73"/>
      <c r="L83" s="172"/>
      <c r="M83" s="172"/>
      <c r="N83" s="172"/>
      <c r="O83" s="172"/>
      <c r="P83" s="172"/>
      <c r="Q83" s="172"/>
      <c r="R83" s="172"/>
      <c r="S83" s="172"/>
      <c r="T83" s="172"/>
      <c r="U83" s="172"/>
      <c r="V83" s="73"/>
      <c r="W83" s="73"/>
      <c r="X83" s="73"/>
      <c r="Y83" s="73"/>
      <c r="Z83" s="73"/>
    </row>
    <row r="84" spans="1:26" customFormat="1" ht="12.75" customHeight="1" x14ac:dyDescent="0.25">
      <c r="A84" s="72"/>
      <c r="B84" s="80"/>
      <c r="C84" s="77" t="str">
        <f>IF(C78=Hoja1!K49,"Datos adicionales:","")</f>
        <v>Datos adicionales:</v>
      </c>
      <c r="D84" s="190"/>
      <c r="E84" s="190"/>
      <c r="F84" s="190"/>
      <c r="G84" s="190"/>
      <c r="H84" s="190"/>
      <c r="I84" s="190"/>
      <c r="J84" s="74"/>
      <c r="K84" s="73"/>
      <c r="L84" s="172"/>
      <c r="M84" s="172"/>
      <c r="N84" s="172"/>
      <c r="O84" s="172"/>
      <c r="P84" s="172"/>
      <c r="Q84" s="172"/>
      <c r="R84" s="172"/>
      <c r="S84" s="172"/>
      <c r="T84" s="172"/>
      <c r="U84" s="172"/>
      <c r="V84" s="73"/>
      <c r="W84" s="73"/>
      <c r="X84" s="73"/>
      <c r="Y84" s="73"/>
      <c r="Z84" s="73"/>
    </row>
    <row r="85" spans="1:26" customFormat="1" ht="12.75" customHeight="1" x14ac:dyDescent="0.25">
      <c r="A85" s="72"/>
      <c r="B85" s="77"/>
      <c r="C85" s="80"/>
      <c r="D85" s="190"/>
      <c r="E85" s="190"/>
      <c r="F85" s="190"/>
      <c r="G85" s="190"/>
      <c r="H85" s="190"/>
      <c r="I85" s="190"/>
      <c r="J85" s="74"/>
      <c r="K85" s="73"/>
      <c r="V85" s="73"/>
      <c r="W85" s="73"/>
      <c r="X85" s="73"/>
      <c r="Y85" s="73"/>
      <c r="Z85" s="73"/>
    </row>
    <row r="86" spans="1:26" customFormat="1" ht="6" customHeight="1" thickBot="1" x14ac:dyDescent="0.3">
      <c r="A86" s="72"/>
      <c r="B86" s="73"/>
      <c r="C86" s="73"/>
      <c r="D86" s="73"/>
      <c r="E86" s="73"/>
      <c r="F86" s="73"/>
      <c r="G86" s="73"/>
      <c r="H86" s="73"/>
      <c r="I86" s="73"/>
      <c r="J86" s="74"/>
      <c r="K86" s="73"/>
      <c r="L86" s="76"/>
      <c r="M86" s="76"/>
      <c r="N86" s="76"/>
      <c r="O86" s="76"/>
      <c r="P86" s="76"/>
      <c r="Q86" s="76"/>
      <c r="R86" s="76"/>
      <c r="S86" s="76"/>
      <c r="T86" s="76"/>
      <c r="U86" s="73"/>
      <c r="V86" s="73"/>
      <c r="W86" s="73"/>
      <c r="X86" s="73"/>
      <c r="Y86" s="73"/>
      <c r="Z86" s="73"/>
    </row>
    <row r="87" spans="1:26" s="112" customFormat="1" ht="37.5" customHeight="1" thickTop="1" thickBot="1" x14ac:dyDescent="0.3">
      <c r="A87" s="110"/>
      <c r="B87" s="110"/>
      <c r="C87" s="215" t="s">
        <v>92</v>
      </c>
      <c r="D87" s="215"/>
      <c r="E87" s="215"/>
      <c r="F87" s="215"/>
      <c r="G87" s="215"/>
      <c r="H87" s="215"/>
      <c r="I87" s="215"/>
      <c r="J87" s="111"/>
      <c r="L87" s="213" t="s">
        <v>107</v>
      </c>
      <c r="M87" s="213"/>
      <c r="N87" s="213"/>
      <c r="O87" s="213"/>
      <c r="P87" s="213"/>
      <c r="Q87" s="213"/>
      <c r="R87" s="213"/>
      <c r="S87" s="213"/>
    </row>
    <row r="88" spans="1:26" s="9" customFormat="1" ht="6" customHeight="1" thickTop="1" thickBot="1" x14ac:dyDescent="0.25">
      <c r="A88" s="39"/>
      <c r="B88" s="5"/>
      <c r="C88" s="5"/>
      <c r="D88" s="5"/>
      <c r="E88" s="5"/>
      <c r="F88" s="5"/>
      <c r="G88" s="5"/>
      <c r="H88" s="5"/>
      <c r="I88" s="5"/>
      <c r="J88" s="67"/>
      <c r="K88" s="5"/>
    </row>
    <row r="89" spans="1:26" s="9" customFormat="1" ht="12.95" customHeight="1" thickTop="1" thickBot="1" x14ac:dyDescent="0.25">
      <c r="A89" s="219" t="s">
        <v>109</v>
      </c>
      <c r="B89" s="220"/>
      <c r="C89" s="220"/>
      <c r="D89" s="220"/>
      <c r="E89" s="220"/>
      <c r="F89" s="220"/>
      <c r="G89" s="220"/>
      <c r="H89" s="220"/>
      <c r="I89" s="220"/>
      <c r="J89" s="221"/>
      <c r="K89" s="5"/>
      <c r="L89" s="222" t="s">
        <v>125</v>
      </c>
      <c r="M89" s="222"/>
      <c r="N89" s="222"/>
      <c r="O89" s="222"/>
      <c r="P89" s="222"/>
      <c r="Q89" s="222"/>
      <c r="R89" s="222"/>
      <c r="S89" s="222"/>
    </row>
    <row r="90" spans="1:26" s="9" customFormat="1" ht="6" customHeight="1" thickTop="1" x14ac:dyDescent="0.2">
      <c r="A90" s="113"/>
      <c r="B90" s="114"/>
      <c r="C90" s="114"/>
      <c r="D90" s="114"/>
      <c r="E90" s="114"/>
      <c r="F90" s="114"/>
      <c r="G90" s="114"/>
      <c r="H90" s="114"/>
      <c r="I90" s="114"/>
      <c r="J90" s="115"/>
      <c r="K90" s="5"/>
    </row>
    <row r="91" spans="1:26" s="9" customFormat="1" x14ac:dyDescent="0.2">
      <c r="A91" s="37"/>
      <c r="B91" s="216" t="str">
        <f>IF(D34=Hoja1!E17,Hoja1!K40,"")</f>
        <v/>
      </c>
      <c r="C91" s="216"/>
      <c r="D91" s="216"/>
      <c r="E91" s="216"/>
      <c r="F91" s="216"/>
      <c r="G91" s="216"/>
      <c r="H91" s="216"/>
      <c r="I91" s="216"/>
      <c r="J91" s="38"/>
      <c r="K91" s="5"/>
      <c r="L91" s="213" t="s">
        <v>126</v>
      </c>
      <c r="M91" s="213"/>
      <c r="N91" s="213"/>
      <c r="O91" s="213"/>
      <c r="P91" s="213"/>
      <c r="Q91" s="213"/>
      <c r="R91" s="213"/>
      <c r="S91" s="213"/>
    </row>
    <row r="92" spans="1:26" s="9" customFormat="1" ht="21.95" customHeight="1" x14ac:dyDescent="0.2">
      <c r="A92" s="116"/>
      <c r="B92" s="217" t="str">
        <f>IF(D61&gt;100,Hoja1!K41,"")</f>
        <v/>
      </c>
      <c r="C92" s="217"/>
      <c r="D92" s="217"/>
      <c r="E92" s="217"/>
      <c r="F92" s="217"/>
      <c r="G92" s="217"/>
      <c r="H92" s="217"/>
      <c r="I92" s="217"/>
      <c r="J92" s="38"/>
      <c r="L92" s="117"/>
      <c r="M92" s="44"/>
      <c r="N92" s="118"/>
      <c r="O92" s="8"/>
      <c r="P92" s="118"/>
      <c r="Q92" s="118"/>
      <c r="R92" s="118"/>
      <c r="S92" s="118"/>
    </row>
    <row r="93" spans="1:26" s="9" customFormat="1" ht="21.95" customHeight="1" x14ac:dyDescent="0.2">
      <c r="A93" s="116"/>
      <c r="B93" s="218" t="str">
        <f>Hoja1!K42</f>
        <v>Copia de la presentación de la solicitud de determinación del alcance del estudio de impacto ambiental ordinaria o solicitud de inicio de evaluación de impacto ambiental (sólo en caso de proyectos sometidos a evaluación ambiental ordinaria o simplificada).</v>
      </c>
      <c r="C93" s="218"/>
      <c r="D93" s="218"/>
      <c r="E93" s="218"/>
      <c r="F93" s="218"/>
      <c r="G93" s="218"/>
      <c r="H93" s="218"/>
      <c r="I93" s="218"/>
      <c r="J93" s="38"/>
      <c r="L93" s="44"/>
      <c r="N93" s="118"/>
      <c r="O93" s="8"/>
      <c r="P93" s="118"/>
      <c r="Q93" s="118"/>
      <c r="R93" s="118"/>
      <c r="S93" s="118"/>
    </row>
    <row r="94" spans="1:26" s="9" customFormat="1" ht="118.5" customHeight="1" x14ac:dyDescent="0.2">
      <c r="A94" s="116"/>
      <c r="B94" s="182" t="str">
        <f>IF(A6=Hoja1!E8,Hoja1!K43,"")</f>
        <v/>
      </c>
      <c r="C94" s="182"/>
      <c r="D94" s="182"/>
      <c r="E94" s="182"/>
      <c r="F94" s="182"/>
      <c r="G94" s="182"/>
      <c r="H94" s="182"/>
      <c r="I94" s="182"/>
      <c r="J94" s="38"/>
      <c r="L94" s="44"/>
      <c r="N94" s="118"/>
      <c r="O94" s="8"/>
      <c r="P94" s="118"/>
      <c r="Q94" s="118"/>
      <c r="R94" s="118"/>
      <c r="S94" s="118"/>
    </row>
    <row r="95" spans="1:26" s="9" customFormat="1" ht="6" customHeight="1" x14ac:dyDescent="0.2">
      <c r="A95" s="116"/>
      <c r="B95" s="44"/>
      <c r="C95" s="44"/>
      <c r="D95" s="44"/>
      <c r="E95" s="44"/>
      <c r="F95" s="44"/>
      <c r="G95" s="44"/>
      <c r="H95" s="44"/>
      <c r="I95" s="44"/>
      <c r="J95" s="38"/>
      <c r="L95" s="44"/>
      <c r="N95" s="118"/>
      <c r="O95" s="8"/>
      <c r="P95" s="118"/>
      <c r="Q95" s="118"/>
      <c r="R95" s="118"/>
      <c r="S95" s="118"/>
    </row>
    <row r="96" spans="1:26" s="9" customFormat="1" ht="12.95" customHeight="1" x14ac:dyDescent="0.2">
      <c r="A96" s="119"/>
      <c r="B96" s="223" t="s">
        <v>15</v>
      </c>
      <c r="C96" s="223"/>
      <c r="D96" s="223"/>
      <c r="E96" s="223"/>
      <c r="F96" s="223"/>
      <c r="G96" s="223"/>
      <c r="H96" s="223"/>
      <c r="I96" s="223"/>
      <c r="J96" s="120"/>
      <c r="K96" s="5"/>
      <c r="L96" s="222" t="s">
        <v>15</v>
      </c>
      <c r="M96" s="222"/>
      <c r="N96" s="222"/>
      <c r="O96" s="222"/>
      <c r="P96" s="222"/>
      <c r="Q96" s="222"/>
      <c r="R96" s="222"/>
      <c r="S96" s="222"/>
    </row>
    <row r="97" spans="1:19" s="9" customFormat="1" ht="6" customHeight="1" x14ac:dyDescent="0.2">
      <c r="A97" s="37"/>
      <c r="B97" s="4"/>
      <c r="C97" s="4"/>
      <c r="D97" s="4"/>
      <c r="E97" s="4"/>
      <c r="F97" s="4"/>
      <c r="G97" s="4"/>
      <c r="H97" s="4"/>
      <c r="I97" s="4"/>
      <c r="J97" s="38"/>
      <c r="K97" s="5"/>
    </row>
    <row r="98" spans="1:19" s="9" customFormat="1" ht="12" customHeight="1" x14ac:dyDescent="0.2">
      <c r="A98" s="37"/>
      <c r="B98" s="121" t="s">
        <v>2</v>
      </c>
      <c r="C98" s="179"/>
      <c r="D98" s="179"/>
      <c r="E98" s="179"/>
      <c r="F98" s="179"/>
      <c r="G98" s="42" t="s">
        <v>3</v>
      </c>
      <c r="H98" s="180"/>
      <c r="I98" s="180"/>
      <c r="J98" s="38"/>
      <c r="K98" s="5"/>
      <c r="L98" s="213" t="s">
        <v>108</v>
      </c>
      <c r="M98" s="213"/>
      <c r="N98" s="213"/>
      <c r="O98" s="213"/>
      <c r="P98" s="213"/>
      <c r="Q98" s="213"/>
      <c r="R98" s="213"/>
      <c r="S98" s="213"/>
    </row>
    <row r="99" spans="1:19" s="9" customFormat="1" ht="6" customHeight="1" x14ac:dyDescent="0.2">
      <c r="A99" s="37"/>
      <c r="B99" s="122"/>
      <c r="C99" s="45"/>
      <c r="D99" s="45"/>
      <c r="E99" s="45"/>
      <c r="F99" s="45"/>
      <c r="G99" s="45"/>
      <c r="H99" s="45"/>
      <c r="I99" s="45"/>
      <c r="J99" s="46"/>
      <c r="K99" s="5"/>
      <c r="L99" s="213"/>
      <c r="M99" s="213"/>
      <c r="N99" s="213"/>
      <c r="O99" s="213"/>
      <c r="P99" s="213"/>
      <c r="Q99" s="213"/>
      <c r="R99" s="213"/>
      <c r="S99" s="213"/>
    </row>
    <row r="100" spans="1:19" s="9" customFormat="1" ht="12" customHeight="1" x14ac:dyDescent="0.2">
      <c r="A100" s="37"/>
      <c r="B100" s="121" t="s">
        <v>6</v>
      </c>
      <c r="C100" s="214"/>
      <c r="D100" s="214"/>
      <c r="E100" s="42" t="s">
        <v>7</v>
      </c>
      <c r="F100" s="214"/>
      <c r="G100" s="214"/>
      <c r="H100" s="214"/>
      <c r="I100" s="214"/>
      <c r="J100" s="38"/>
      <c r="K100" s="5"/>
      <c r="L100" s="213"/>
      <c r="M100" s="213"/>
      <c r="N100" s="213"/>
      <c r="O100" s="213"/>
      <c r="P100" s="213"/>
      <c r="Q100" s="213"/>
      <c r="R100" s="213"/>
      <c r="S100" s="213"/>
    </row>
    <row r="101" spans="1:19" s="9" customFormat="1" ht="6" customHeight="1" thickBot="1" x14ac:dyDescent="0.25">
      <c r="A101" s="185"/>
      <c r="B101" s="186"/>
      <c r="C101" s="186"/>
      <c r="D101" s="186"/>
      <c r="E101" s="186"/>
      <c r="F101" s="186"/>
      <c r="G101" s="186"/>
      <c r="H101" s="186"/>
      <c r="I101" s="186"/>
      <c r="J101" s="187"/>
      <c r="K101" s="5"/>
    </row>
    <row r="102" spans="1:19" s="9" customFormat="1" ht="6" customHeight="1" thickTop="1" x14ac:dyDescent="0.2">
      <c r="A102" s="6"/>
      <c r="B102" s="7"/>
      <c r="C102" s="44"/>
      <c r="D102" s="118"/>
      <c r="E102" s="8"/>
      <c r="F102" s="118"/>
      <c r="G102" s="118"/>
      <c r="H102" s="118"/>
      <c r="I102" s="118"/>
      <c r="J102" s="6"/>
    </row>
    <row r="103" spans="1:19" s="9" customFormat="1" ht="54.75" customHeight="1" x14ac:dyDescent="0.2">
      <c r="A103" s="123"/>
      <c r="B103" s="188" t="s">
        <v>37</v>
      </c>
      <c r="C103" s="188"/>
      <c r="D103" s="188"/>
      <c r="E103" s="188"/>
      <c r="F103" s="188"/>
      <c r="G103" s="188"/>
      <c r="H103" s="188"/>
      <c r="I103" s="188"/>
      <c r="J103" s="123"/>
      <c r="K103" s="5"/>
    </row>
    <row r="104" spans="1:19" s="9" customFormat="1" ht="6" customHeight="1" x14ac:dyDescent="0.2">
      <c r="A104" s="6"/>
      <c r="B104" s="7"/>
      <c r="C104" s="118"/>
      <c r="D104" s="118"/>
      <c r="E104" s="8"/>
      <c r="F104" s="118"/>
      <c r="G104" s="118"/>
      <c r="H104" s="118"/>
      <c r="I104" s="118"/>
      <c r="J104" s="6"/>
    </row>
    <row r="105" spans="1:19" s="9" customFormat="1" ht="45.75" customHeight="1" x14ac:dyDescent="0.2">
      <c r="A105" s="123"/>
      <c r="B105" s="183" t="s">
        <v>39</v>
      </c>
      <c r="C105" s="183"/>
      <c r="D105" s="183"/>
      <c r="E105" s="183"/>
      <c r="F105" s="183"/>
      <c r="G105" s="183"/>
      <c r="H105" s="183"/>
      <c r="I105" s="183"/>
      <c r="J105" s="123"/>
      <c r="K105" s="5"/>
      <c r="L105" s="124"/>
      <c r="M105" s="124"/>
      <c r="N105" s="124"/>
      <c r="O105" s="124"/>
      <c r="P105" s="124"/>
      <c r="Q105" s="124"/>
      <c r="R105" s="124"/>
      <c r="S105" s="124"/>
    </row>
    <row r="106" spans="1:19" s="9" customFormat="1" ht="6" customHeight="1" x14ac:dyDescent="0.2">
      <c r="A106" s="6"/>
      <c r="B106" s="7"/>
      <c r="C106" s="118"/>
      <c r="D106" s="118"/>
      <c r="E106" s="8"/>
      <c r="F106" s="118"/>
      <c r="G106" s="118"/>
      <c r="H106" s="118"/>
      <c r="I106" s="118"/>
      <c r="J106" s="6"/>
      <c r="L106" s="7"/>
      <c r="M106" s="118"/>
      <c r="N106" s="118"/>
      <c r="O106" s="8"/>
      <c r="P106" s="118"/>
      <c r="Q106" s="118"/>
      <c r="R106" s="118"/>
      <c r="S106" s="118"/>
    </row>
    <row r="107" spans="1:19" s="9" customFormat="1" ht="120" customHeight="1" x14ac:dyDescent="0.2">
      <c r="A107" s="123"/>
      <c r="B107" s="184" t="s">
        <v>38</v>
      </c>
      <c r="C107" s="184"/>
      <c r="D107" s="184"/>
      <c r="E107" s="184"/>
      <c r="F107" s="184"/>
      <c r="G107" s="184"/>
      <c r="H107" s="184"/>
      <c r="I107" s="184"/>
      <c r="J107" s="123"/>
      <c r="K107" s="5"/>
      <c r="L107" s="125"/>
      <c r="M107" s="125"/>
      <c r="N107" s="125"/>
      <c r="O107" s="125"/>
      <c r="P107" s="125"/>
      <c r="Q107" s="125"/>
      <c r="R107" s="125"/>
      <c r="S107" s="125"/>
    </row>
    <row r="108" spans="1:19" s="9" customFormat="1" ht="6" customHeight="1" x14ac:dyDescent="0.2">
      <c r="A108" s="6"/>
      <c r="B108" s="7"/>
      <c r="C108" s="118"/>
      <c r="D108" s="118"/>
      <c r="E108" s="8"/>
      <c r="F108" s="118"/>
      <c r="G108" s="118"/>
      <c r="H108" s="118"/>
      <c r="I108" s="118"/>
      <c r="J108" s="6"/>
      <c r="L108" s="7"/>
      <c r="M108" s="118"/>
      <c r="N108" s="118"/>
      <c r="O108" s="8"/>
      <c r="P108" s="118"/>
      <c r="Q108" s="118"/>
      <c r="R108" s="118"/>
      <c r="S108" s="118"/>
    </row>
    <row r="109" spans="1:19" s="9" customFormat="1" x14ac:dyDescent="0.2">
      <c r="A109" s="6"/>
      <c r="B109" s="7"/>
      <c r="C109" s="118"/>
      <c r="D109" s="51" t="s">
        <v>110</v>
      </c>
      <c r="E109" s="180"/>
      <c r="F109" s="180"/>
      <c r="G109" s="118" t="s">
        <v>111</v>
      </c>
      <c r="H109" s="179"/>
      <c r="I109" s="179"/>
      <c r="J109" s="6"/>
      <c r="K109" s="126"/>
      <c r="L109" s="127" t="s">
        <v>112</v>
      </c>
      <c r="M109" s="118"/>
      <c r="N109" s="118"/>
      <c r="O109" s="8"/>
      <c r="P109" s="118"/>
      <c r="Q109" s="118"/>
      <c r="R109" s="118"/>
      <c r="S109" s="118"/>
    </row>
    <row r="110" spans="1:19" s="9" customFormat="1" ht="6" customHeight="1" thickBot="1" x14ac:dyDescent="0.25">
      <c r="A110" s="6"/>
      <c r="B110" s="7"/>
      <c r="C110" s="118"/>
      <c r="D110" s="118"/>
      <c r="E110" s="8"/>
      <c r="F110" s="118"/>
      <c r="G110" s="118"/>
      <c r="H110" s="118"/>
      <c r="I110" s="118"/>
      <c r="J110" s="6"/>
      <c r="L110" s="7"/>
      <c r="M110" s="118"/>
      <c r="N110" s="118"/>
      <c r="O110" s="8"/>
      <c r="P110" s="118"/>
      <c r="Q110" s="118"/>
      <c r="R110" s="118"/>
      <c r="S110" s="118"/>
    </row>
    <row r="111" spans="1:19" s="9" customFormat="1" ht="15" customHeight="1" x14ac:dyDescent="0.2">
      <c r="A111" s="128" t="str">
        <f>IF(C24=0,"",IF(D34=Hoja1!E17,"",IF(D34=Hoja1!E18,"Firma del solicitante (autoriza la representación)","")))</f>
        <v/>
      </c>
      <c r="B111" s="129"/>
      <c r="C111" s="129"/>
      <c r="D111" s="129"/>
      <c r="E111" s="130"/>
      <c r="F111" s="128" t="str">
        <f>IF(C24=0,"Firma del solicitante",IF(D34=Hoja1!E17,"Firma del representante",IF(D34=Hoja1!E18,"Firma del representante (acepta la representación)","")))</f>
        <v>Firma del solicitante</v>
      </c>
      <c r="G111" s="129"/>
      <c r="H111" s="129"/>
      <c r="I111" s="129"/>
      <c r="J111" s="130"/>
      <c r="K111" s="5"/>
    </row>
    <row r="112" spans="1:19" s="9" customFormat="1" ht="15" customHeight="1" x14ac:dyDescent="0.2">
      <c r="A112" s="131"/>
      <c r="B112" s="132"/>
      <c r="C112" s="132"/>
      <c r="D112" s="132"/>
      <c r="E112" s="133"/>
      <c r="F112" s="131"/>
      <c r="G112" s="132"/>
      <c r="H112" s="132"/>
      <c r="I112" s="132"/>
      <c r="J112" s="133"/>
      <c r="K112" s="5"/>
      <c r="L112" s="127" t="s">
        <v>143</v>
      </c>
    </row>
    <row r="113" spans="1:11" s="9" customFormat="1" ht="15" customHeight="1" x14ac:dyDescent="0.2">
      <c r="A113" s="131"/>
      <c r="B113" s="132"/>
      <c r="C113" s="132"/>
      <c r="D113" s="132"/>
      <c r="E113" s="133"/>
      <c r="F113" s="131"/>
      <c r="G113" s="132"/>
      <c r="H113" s="132"/>
      <c r="I113" s="132"/>
      <c r="J113" s="133"/>
      <c r="K113" s="5"/>
    </row>
    <row r="114" spans="1:11" s="9" customFormat="1" ht="15" customHeight="1" thickBot="1" x14ac:dyDescent="0.25">
      <c r="A114" s="134"/>
      <c r="B114" s="135"/>
      <c r="C114" s="135"/>
      <c r="D114" s="136"/>
      <c r="E114" s="137" t="str">
        <f>IF(C24=0,"",IF(D34=Hoja1!E17,"",IF(D34=Hoja1!E18,C12,"")))</f>
        <v/>
      </c>
      <c r="F114" s="134"/>
      <c r="G114" s="135"/>
      <c r="H114" s="135"/>
      <c r="I114" s="136">
        <f>IF(C24=0,C12,IF(D34=Hoja1!E22,C24,IF(D34=Hoja1!E23,C24,"")))</f>
        <v>0</v>
      </c>
      <c r="J114" s="138"/>
      <c r="K114" s="5"/>
    </row>
  </sheetData>
  <sheetProtection algorithmName="SHA-512" hashValue="fQyeJJRu2586QTprHEKdV97YTuCM8aRCvUFkrmDgg7RyvQpc6pyTEH2lTcYiX12886R8Z1n7pEvcHB3+a7D1sw==" saltValue="gBX/gyrvWWCvWMz3K9D4rA==" spinCount="100000" sheet="1" selectLockedCells="1"/>
  <mergeCells count="84">
    <mergeCell ref="L42:S44"/>
    <mergeCell ref="D34:I34"/>
    <mergeCell ref="L12:R12"/>
    <mergeCell ref="L80:R82"/>
    <mergeCell ref="L61:U61"/>
    <mergeCell ref="C14:I14"/>
    <mergeCell ref="M14:S14"/>
    <mergeCell ref="E18:F18"/>
    <mergeCell ref="H18:I18"/>
    <mergeCell ref="O18:P18"/>
    <mergeCell ref="R18:S18"/>
    <mergeCell ref="L38:R38"/>
    <mergeCell ref="E30:F30"/>
    <mergeCell ref="H30:I30"/>
    <mergeCell ref="L30:S33"/>
    <mergeCell ref="C32:D32"/>
    <mergeCell ref="A1:J4"/>
    <mergeCell ref="A6:J6"/>
    <mergeCell ref="A8:J8"/>
    <mergeCell ref="B10:I10"/>
    <mergeCell ref="C12:G12"/>
    <mergeCell ref="F32:I32"/>
    <mergeCell ref="P20:S20"/>
    <mergeCell ref="B22:I22"/>
    <mergeCell ref="C24:G24"/>
    <mergeCell ref="L24:S28"/>
    <mergeCell ref="C26:I26"/>
    <mergeCell ref="C20:D20"/>
    <mergeCell ref="F20:I20"/>
    <mergeCell ref="M20:N20"/>
    <mergeCell ref="L98:S100"/>
    <mergeCell ref="C100:D100"/>
    <mergeCell ref="F100:I100"/>
    <mergeCell ref="C87:I87"/>
    <mergeCell ref="L87:S87"/>
    <mergeCell ref="B91:I91"/>
    <mergeCell ref="B92:I92"/>
    <mergeCell ref="B93:I93"/>
    <mergeCell ref="A89:J89"/>
    <mergeCell ref="L89:S89"/>
    <mergeCell ref="L91:S91"/>
    <mergeCell ref="B96:I96"/>
    <mergeCell ref="L96:S96"/>
    <mergeCell ref="L47:S49"/>
    <mergeCell ref="B51:I51"/>
    <mergeCell ref="C53:D53"/>
    <mergeCell ref="D55:I55"/>
    <mergeCell ref="D57:I57"/>
    <mergeCell ref="E47:F47"/>
    <mergeCell ref="H47:I47"/>
    <mergeCell ref="H63:I63"/>
    <mergeCell ref="A71:J71"/>
    <mergeCell ref="L64:U64"/>
    <mergeCell ref="L65:U65"/>
    <mergeCell ref="L66:U66"/>
    <mergeCell ref="L67:U67"/>
    <mergeCell ref="L68:U68"/>
    <mergeCell ref="L69:U69"/>
    <mergeCell ref="L63:U63"/>
    <mergeCell ref="F62:H62"/>
    <mergeCell ref="A36:J36"/>
    <mergeCell ref="D38:I38"/>
    <mergeCell ref="B40:I40"/>
    <mergeCell ref="C42:G42"/>
    <mergeCell ref="C44:D44"/>
    <mergeCell ref="D49:E49"/>
    <mergeCell ref="D59:I59"/>
    <mergeCell ref="F61:H61"/>
    <mergeCell ref="G44:I44"/>
    <mergeCell ref="H109:I109"/>
    <mergeCell ref="E109:F109"/>
    <mergeCell ref="C98:F98"/>
    <mergeCell ref="H98:I98"/>
    <mergeCell ref="G73:I73"/>
    <mergeCell ref="B94:I94"/>
    <mergeCell ref="B105:I105"/>
    <mergeCell ref="B107:I107"/>
    <mergeCell ref="A101:J101"/>
    <mergeCell ref="B103:I103"/>
    <mergeCell ref="E82:F82"/>
    <mergeCell ref="H82:I82"/>
    <mergeCell ref="D84:I85"/>
    <mergeCell ref="C78:H78"/>
    <mergeCell ref="A75:J75"/>
  </mergeCells>
  <conditionalFormatting sqref="A111:D114">
    <cfRule type="expression" dxfId="11" priority="4">
      <formula>$A$111=""</formula>
    </cfRule>
  </conditionalFormatting>
  <conditionalFormatting sqref="D55:I55 D57:I57 D59:I59">
    <cfRule type="containsBlanks" priority="10">
      <formula>LEN(TRIM(D55))=0</formula>
    </cfRule>
  </conditionalFormatting>
  <conditionalFormatting sqref="E111:E114">
    <cfRule type="expression" dxfId="6" priority="3">
      <formula>$A$111=""</formula>
    </cfRule>
  </conditionalFormatting>
  <conditionalFormatting sqref="H65:H69">
    <cfRule type="expression" dxfId="4" priority="8">
      <formula>D65="SI"</formula>
    </cfRule>
  </conditionalFormatting>
  <conditionalFormatting sqref="H63:I63">
    <cfRule type="expression" dxfId="3" priority="9">
      <formula>$D$63="SI"</formula>
    </cfRule>
  </conditionalFormatting>
  <pageMargins left="0.6692913385826772" right="0.6692913385826772" top="0.55118110236220474" bottom="0.55118110236220474" header="0.31496062992125984" footer="0.31496062992125984"/>
  <pageSetup paperSize="9" orientation="portrait" r:id="rId1"/>
  <rowBreaks count="1" manualBreakCount="1">
    <brk id="74" max="9" man="1"/>
  </rowBreaks>
  <ignoredErrors>
    <ignoredError sqref="G6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defaultSize="0" autoFill="0" autoLine="0" autoPict="0">
                <anchor moveWithCells="1">
                  <from>
                    <xdr:col>1</xdr:col>
                    <xdr:colOff>361950</xdr:colOff>
                    <xdr:row>86</xdr:row>
                    <xdr:rowOff>123825</xdr:rowOff>
                  </from>
                  <to>
                    <xdr:col>1</xdr:col>
                    <xdr:colOff>666750</xdr:colOff>
                    <xdr:row>86</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45007B43-18C6-4BF2-A6C6-3CC8235E0A4A}">
            <xm:f>$C$53=Hoja1!$B$4</xm:f>
            <x14:dxf>
              <fill>
                <patternFill>
                  <bgColor theme="0" tint="-0.499984740745262"/>
                </patternFill>
              </fill>
            </x14:dxf>
          </x14:cfRule>
          <xm:sqref>A71:J71</xm:sqref>
        </x14:conditionalFormatting>
        <x14:conditionalFormatting xmlns:xm="http://schemas.microsoft.com/office/excel/2006/main">
          <x14:cfRule type="expression" priority="2" id="{7C926132-77A2-4256-8A19-73A64FD83094}">
            <xm:f>$C$53=Hoja1!$B$5</xm:f>
            <x14:dxf>
              <border>
                <left/>
                <right/>
                <top/>
                <bottom/>
                <vertical/>
                <horizontal/>
              </border>
            </x14:dxf>
          </x14:cfRule>
          <xm:sqref>A72:J72 A73:G73 J73 A74:J74</xm:sqref>
        </x14:conditionalFormatting>
        <x14:conditionalFormatting xmlns:xm="http://schemas.microsoft.com/office/excel/2006/main">
          <x14:cfRule type="expression" priority="12" stopIfTrue="1" id="{2759347B-2D9C-4A51-9FF3-5D573646F2AB}">
            <xm:f>$C$78=Hoja1!$K$49</xm:f>
            <x14:dxf>
              <font>
                <color rgb="FF000000"/>
                <family val="2"/>
              </font>
              <fill>
                <patternFill patternType="solid">
                  <fgColor rgb="FFFFFFCC"/>
                  <bgColor rgb="FFFFFFCC"/>
                </patternFill>
              </fill>
            </x14:dxf>
          </x14:cfRule>
          <xm:sqref>C82 E82 H82 D84</xm:sqref>
        </x14:conditionalFormatting>
        <x14:conditionalFormatting xmlns:xm="http://schemas.microsoft.com/office/excel/2006/main">
          <x14:cfRule type="expression" priority="6" id="{D4A0901B-2A1A-4131-B179-390C816C6281}">
            <xm:f>$C$53=Hoja1!$B$4</xm:f>
            <x14:dxf>
              <fill>
                <patternFill>
                  <bgColor rgb="FFFFFFCC"/>
                </patternFill>
              </fill>
            </x14:dxf>
          </x14:cfRule>
          <xm:sqref>D73</xm:sqref>
        </x14:conditionalFormatting>
        <x14:conditionalFormatting xmlns:xm="http://schemas.microsoft.com/office/excel/2006/main">
          <x14:cfRule type="expression" priority="1" id="{7C9BF8A6-D1C7-4BE9-9115-CE6A3BA1057F}">
            <xm:f>$C$53=Hoja1!$B$4</xm:f>
            <x14:dxf>
              <fill>
                <patternFill>
                  <bgColor rgb="FFFFFFCC"/>
                </patternFill>
              </fill>
            </x14:dxf>
          </x14:cfRule>
          <xm:sqref>G73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83DAC584-D0EC-4381-93A4-7E32D21668C4}">
          <x14:formula1>
            <xm:f>Hoja1!$B$3:$B$5</xm:f>
          </x14:formula1>
          <xm:sqref>C53:D53</xm:sqref>
        </x14:dataValidation>
        <x14:dataValidation type="list" allowBlank="1" showInputMessage="1" showErrorMessage="1" xr:uid="{2649995C-1877-4D60-B372-A81558A7F593}">
          <x14:formula1>
            <xm:f>Hoja1!$B$10:$B$13</xm:f>
          </x14:formula1>
          <xm:sqref>D55</xm:sqref>
        </x14:dataValidation>
        <x14:dataValidation type="list" allowBlank="1" showInputMessage="1" showErrorMessage="1" xr:uid="{CC8558C8-3AC5-4DF7-AFC4-8151783878E2}">
          <x14:formula1>
            <xm:f>Hoja1!$B$18:$B$26</xm:f>
          </x14:formula1>
          <xm:sqref>D57:F57</xm:sqref>
        </x14:dataValidation>
        <x14:dataValidation type="list" allowBlank="1" showInputMessage="1" showErrorMessage="1" xr:uid="{E554A52C-08DB-4A8D-A2FB-3ABD9A7D7226}">
          <x14:formula1>
            <xm:f>Hoja1!$E$2:$E$4</xm:f>
          </x14:formula1>
          <xm:sqref>D49:E49</xm:sqref>
        </x14:dataValidation>
        <x14:dataValidation type="list" allowBlank="1" showInputMessage="1" showErrorMessage="1" xr:uid="{4D3202D8-8EC8-42EB-A5DD-153339A8A818}">
          <x14:formula1>
            <xm:f>Hoja1!$B$30:$B$33</xm:f>
          </x14:formula1>
          <xm:sqref>D59:I59</xm:sqref>
        </x14:dataValidation>
        <x14:dataValidation type="list" allowBlank="1" showInputMessage="1" showErrorMessage="1" xr:uid="{C0CBF9C0-9D76-4A8C-BCA7-53ABD77DB02C}">
          <x14:formula1>
            <xm:f>Hoja1!$B$39:$B$40</xm:f>
          </x14:formula1>
          <xm:sqref>I61 D63 D65 D67 D69</xm:sqref>
        </x14:dataValidation>
        <x14:dataValidation type="list" allowBlank="1" showInputMessage="1" showErrorMessage="1" xr:uid="{982DBFF8-5501-4799-A577-91331A269523}">
          <x14:formula1>
            <xm:f>Hoja1!$K$49:$K$50</xm:f>
          </x14:formula1>
          <xm:sqref>C78:H79</xm:sqref>
        </x14:dataValidation>
        <x14:dataValidation type="list" allowBlank="1" showInputMessage="1" showErrorMessage="1" xr:uid="{A226CD7C-E193-4071-A74C-A7F949CB56E0}">
          <x14:formula1>
            <xm:f>Hoja1!$E$21:$E$23</xm:f>
          </x14:formula1>
          <xm:sqref>D34:I34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5B9D-0B42-4032-A56E-00D6BD2712DF}">
  <sheetPr codeName="Hoja1">
    <tabColor rgb="FF0070C0"/>
  </sheetPr>
  <dimension ref="A1:Z99"/>
  <sheetViews>
    <sheetView showGridLines="0" showZeros="0" topLeftCell="A10" zoomScale="145" zoomScaleNormal="145" workbookViewId="0">
      <selection activeCell="C12" sqref="C12:G12"/>
    </sheetView>
  </sheetViews>
  <sheetFormatPr baseColWidth="10" defaultColWidth="11.42578125" defaultRowHeight="12.75" x14ac:dyDescent="0.2"/>
  <cols>
    <col min="1" max="1" width="1.5703125" style="5" customWidth="1"/>
    <col min="2" max="9" width="10.5703125" style="5" customWidth="1"/>
    <col min="10" max="10" width="1.5703125" style="9" customWidth="1"/>
    <col min="11" max="11" width="4.85546875" style="5" customWidth="1"/>
    <col min="12" max="19" width="10.5703125" style="9" customWidth="1"/>
    <col min="20" max="20" width="1.5703125" style="9" customWidth="1"/>
    <col min="21" max="16384" width="11.42578125" style="5"/>
  </cols>
  <sheetData>
    <row r="1" spans="1:19" ht="12" customHeight="1" thickTop="1" x14ac:dyDescent="0.2">
      <c r="A1" s="225" t="s">
        <v>132</v>
      </c>
      <c r="B1" s="226"/>
      <c r="C1" s="226"/>
      <c r="D1" s="226"/>
      <c r="E1" s="226"/>
      <c r="F1" s="226"/>
      <c r="G1" s="226"/>
      <c r="H1" s="226"/>
      <c r="I1" s="226"/>
      <c r="J1" s="227"/>
    </row>
    <row r="2" spans="1:19" ht="12" customHeight="1" x14ac:dyDescent="0.2">
      <c r="A2" s="228"/>
      <c r="B2" s="229"/>
      <c r="C2" s="229"/>
      <c r="D2" s="229"/>
      <c r="E2" s="229"/>
      <c r="F2" s="229"/>
      <c r="G2" s="229"/>
      <c r="H2" s="229"/>
      <c r="I2" s="229"/>
      <c r="J2" s="230"/>
    </row>
    <row r="3" spans="1:19" ht="12" customHeight="1" x14ac:dyDescent="0.2">
      <c r="A3" s="228"/>
      <c r="B3" s="229"/>
      <c r="C3" s="229"/>
      <c r="D3" s="229"/>
      <c r="E3" s="229"/>
      <c r="F3" s="229"/>
      <c r="G3" s="229"/>
      <c r="H3" s="229"/>
      <c r="I3" s="229"/>
      <c r="J3" s="230"/>
    </row>
    <row r="4" spans="1:19" ht="12" customHeight="1" thickBot="1" x14ac:dyDescent="0.25">
      <c r="A4" s="231"/>
      <c r="B4" s="232"/>
      <c r="C4" s="232"/>
      <c r="D4" s="232"/>
      <c r="E4" s="232"/>
      <c r="F4" s="232"/>
      <c r="G4" s="232"/>
      <c r="H4" s="232"/>
      <c r="I4" s="232"/>
      <c r="J4" s="233"/>
    </row>
    <row r="5" spans="1:19" ht="12" customHeight="1" thickTop="1" thickBot="1" x14ac:dyDescent="0.25">
      <c r="A5" s="32"/>
      <c r="B5" s="32"/>
      <c r="C5" s="32"/>
      <c r="D5" s="32"/>
      <c r="E5" s="32"/>
      <c r="F5" s="32"/>
      <c r="G5" s="32"/>
      <c r="H5" s="32"/>
      <c r="J5" s="146" t="s">
        <v>160</v>
      </c>
      <c r="L5" s="34"/>
      <c r="M5" s="34"/>
      <c r="N5" s="34"/>
      <c r="O5" s="34"/>
      <c r="P5" s="34"/>
      <c r="Q5" s="34"/>
      <c r="R5" s="34"/>
      <c r="S5" s="34"/>
    </row>
    <row r="6" spans="1:19" ht="15" customHeight="1" thickTop="1" thickBot="1" x14ac:dyDescent="0.3">
      <c r="A6" s="234" t="str">
        <f>IF(D40="","",IF(D40&gt;15,Hoja1!E8,IF(AND(D40=15,Hoja1!E5=Hoja1!D4),Hoja1!E9,IF(AND(D40&lt;15,Hoja1!E5=Hoja1!D4),Hoja1!E9,""))))</f>
        <v/>
      </c>
      <c r="B6" s="235"/>
      <c r="C6" s="235"/>
      <c r="D6" s="235"/>
      <c r="E6" s="235"/>
      <c r="F6" s="235"/>
      <c r="G6" s="235"/>
      <c r="H6" s="235"/>
      <c r="I6" s="235"/>
      <c r="J6" s="236"/>
      <c r="L6" s="35" t="s">
        <v>113</v>
      </c>
      <c r="M6" s="34"/>
      <c r="N6" s="34"/>
      <c r="O6" s="34"/>
      <c r="P6" s="34"/>
      <c r="Q6" s="34"/>
      <c r="R6" s="34"/>
      <c r="S6" s="34"/>
    </row>
    <row r="7" spans="1:19" ht="12" customHeight="1" thickTop="1" thickBot="1" x14ac:dyDescent="0.25">
      <c r="A7" s="32"/>
      <c r="B7" s="32"/>
      <c r="C7" s="32"/>
      <c r="D7" s="32"/>
      <c r="E7" s="32"/>
      <c r="F7" s="32"/>
      <c r="G7" s="32"/>
      <c r="H7" s="32"/>
      <c r="I7" s="32"/>
      <c r="J7" s="147"/>
      <c r="L7" s="34"/>
      <c r="M7" s="34"/>
      <c r="N7" s="34"/>
      <c r="O7" s="34"/>
      <c r="P7" s="34"/>
      <c r="Q7" s="34"/>
      <c r="R7" s="34"/>
      <c r="S7" s="34"/>
    </row>
    <row r="8" spans="1:19" ht="12.95" customHeight="1" thickTop="1" thickBot="1" x14ac:dyDescent="0.25">
      <c r="A8" s="219" t="s">
        <v>41</v>
      </c>
      <c r="B8" s="220"/>
      <c r="C8" s="220"/>
      <c r="D8" s="220"/>
      <c r="E8" s="220"/>
      <c r="F8" s="220"/>
      <c r="G8" s="220"/>
      <c r="H8" s="220"/>
      <c r="I8" s="220"/>
      <c r="J8" s="221"/>
    </row>
    <row r="9" spans="1:19" ht="12" customHeight="1" thickTop="1" x14ac:dyDescent="0.2">
      <c r="A9" s="37"/>
      <c r="B9" s="4"/>
      <c r="C9" s="4"/>
      <c r="D9" s="4"/>
      <c r="E9" s="4"/>
      <c r="F9" s="4"/>
      <c r="G9" s="4"/>
      <c r="H9" s="4"/>
      <c r="I9" s="4"/>
      <c r="J9" s="38"/>
    </row>
    <row r="10" spans="1:19" ht="12.95" customHeight="1" x14ac:dyDescent="0.2">
      <c r="A10" s="39"/>
      <c r="B10" s="223" t="s">
        <v>114</v>
      </c>
      <c r="C10" s="223"/>
      <c r="D10" s="223"/>
      <c r="E10" s="223"/>
      <c r="F10" s="223"/>
      <c r="G10" s="223"/>
      <c r="H10" s="223"/>
      <c r="I10" s="223"/>
      <c r="J10" s="40"/>
      <c r="L10" s="41" t="s">
        <v>116</v>
      </c>
      <c r="M10" s="34"/>
      <c r="N10" s="34"/>
      <c r="O10" s="34"/>
      <c r="P10" s="34"/>
      <c r="Q10" s="34"/>
      <c r="R10" s="34"/>
      <c r="S10" s="34"/>
    </row>
    <row r="11" spans="1:19" ht="6" customHeight="1" x14ac:dyDescent="0.2">
      <c r="A11" s="37"/>
      <c r="B11" s="4"/>
      <c r="C11" s="4"/>
      <c r="D11" s="4"/>
      <c r="E11" s="4"/>
      <c r="F11" s="4"/>
      <c r="G11" s="4"/>
      <c r="H11" s="4"/>
      <c r="I11" s="4"/>
      <c r="J11" s="38"/>
      <c r="L11" s="6"/>
      <c r="M11" s="6"/>
      <c r="N11" s="6"/>
      <c r="O11" s="6"/>
      <c r="P11" s="6"/>
      <c r="Q11" s="6"/>
      <c r="R11" s="6"/>
      <c r="S11" s="6"/>
    </row>
    <row r="12" spans="1:19" ht="12" customHeight="1" x14ac:dyDescent="0.2">
      <c r="A12" s="37"/>
      <c r="B12" s="42" t="s">
        <v>2</v>
      </c>
      <c r="C12" s="214"/>
      <c r="D12" s="214"/>
      <c r="E12" s="214"/>
      <c r="F12" s="214"/>
      <c r="G12" s="214"/>
      <c r="H12" s="42" t="s">
        <v>3</v>
      </c>
      <c r="I12" s="19"/>
      <c r="J12" s="38"/>
      <c r="L12" s="238" t="s">
        <v>100</v>
      </c>
      <c r="M12" s="238"/>
      <c r="N12" s="238"/>
      <c r="O12" s="238"/>
      <c r="P12" s="238"/>
      <c r="Q12" s="238"/>
      <c r="R12" s="238"/>
      <c r="S12" s="44"/>
    </row>
    <row r="13" spans="1:19" ht="6" customHeight="1" x14ac:dyDescent="0.2">
      <c r="A13" s="37"/>
      <c r="B13" s="42"/>
      <c r="C13" s="45"/>
      <c r="D13" s="45"/>
      <c r="E13" s="45"/>
      <c r="F13" s="45"/>
      <c r="G13" s="45"/>
      <c r="H13" s="45"/>
      <c r="I13" s="45"/>
      <c r="J13" s="46"/>
      <c r="L13" s="47"/>
      <c r="M13" s="44"/>
      <c r="N13" s="44"/>
      <c r="O13" s="44"/>
      <c r="P13" s="44"/>
      <c r="Q13" s="44"/>
      <c r="R13" s="44"/>
      <c r="S13" s="44"/>
    </row>
    <row r="14" spans="1:19" ht="12" customHeight="1" x14ac:dyDescent="0.2">
      <c r="A14" s="37"/>
      <c r="B14" s="42" t="s">
        <v>4</v>
      </c>
      <c r="C14" s="214"/>
      <c r="D14" s="214"/>
      <c r="E14" s="214"/>
      <c r="F14" s="214"/>
      <c r="G14" s="214"/>
      <c r="H14" s="214"/>
      <c r="I14" s="214"/>
      <c r="J14" s="38"/>
      <c r="L14" s="47"/>
      <c r="M14" s="224"/>
      <c r="N14" s="224"/>
      <c r="O14" s="224"/>
      <c r="P14" s="224"/>
      <c r="Q14" s="224"/>
      <c r="R14" s="224"/>
      <c r="S14" s="224"/>
    </row>
    <row r="15" spans="1:19" ht="6" customHeight="1" x14ac:dyDescent="0.2">
      <c r="A15" s="37"/>
      <c r="B15" s="42"/>
      <c r="C15" s="45"/>
      <c r="D15" s="45"/>
      <c r="E15" s="45"/>
      <c r="F15" s="45"/>
      <c r="G15" s="45"/>
      <c r="H15" s="45"/>
      <c r="I15" s="45"/>
      <c r="J15" s="46"/>
      <c r="L15" s="47"/>
      <c r="M15" s="44"/>
      <c r="N15" s="44"/>
      <c r="O15" s="44"/>
      <c r="P15" s="44"/>
      <c r="Q15" s="44"/>
      <c r="R15" s="44"/>
      <c r="S15" s="44"/>
    </row>
    <row r="16" spans="1:19" ht="12" customHeight="1" x14ac:dyDescent="0.2">
      <c r="A16" s="37"/>
      <c r="B16" s="42" t="s">
        <v>8</v>
      </c>
      <c r="C16" s="19"/>
      <c r="D16" s="42" t="s">
        <v>12</v>
      </c>
      <c r="E16" s="19"/>
      <c r="F16" s="42" t="s">
        <v>11</v>
      </c>
      <c r="G16" s="19"/>
      <c r="H16" s="48" t="s">
        <v>13</v>
      </c>
      <c r="I16" s="19"/>
      <c r="J16" s="38"/>
      <c r="L16" s="47"/>
      <c r="M16" s="44"/>
      <c r="N16" s="47"/>
      <c r="O16" s="44"/>
      <c r="P16" s="47"/>
      <c r="Q16" s="44"/>
      <c r="R16" s="49"/>
      <c r="S16" s="44"/>
    </row>
    <row r="17" spans="1:20" ht="6" customHeight="1" x14ac:dyDescent="0.2">
      <c r="A17" s="37"/>
      <c r="B17" s="42"/>
      <c r="C17" s="45"/>
      <c r="D17" s="50"/>
      <c r="E17" s="45"/>
      <c r="F17" s="45"/>
      <c r="G17" s="45"/>
      <c r="H17" s="45"/>
      <c r="I17" s="45"/>
      <c r="J17" s="46"/>
      <c r="L17" s="47"/>
      <c r="M17" s="44"/>
      <c r="N17" s="51"/>
      <c r="O17" s="44"/>
      <c r="P17" s="44"/>
      <c r="Q17" s="44"/>
      <c r="R17" s="44"/>
      <c r="S17" s="44"/>
    </row>
    <row r="18" spans="1:20" ht="12" customHeight="1" x14ac:dyDescent="0.2">
      <c r="A18" s="37"/>
      <c r="B18" s="42" t="s">
        <v>9</v>
      </c>
      <c r="C18" s="19"/>
      <c r="D18" s="42" t="s">
        <v>10</v>
      </c>
      <c r="E18" s="214"/>
      <c r="F18" s="214"/>
      <c r="G18" s="52" t="s">
        <v>5</v>
      </c>
      <c r="H18" s="214"/>
      <c r="I18" s="214"/>
      <c r="J18" s="38"/>
      <c r="L18" s="47"/>
      <c r="M18" s="47"/>
      <c r="N18" s="224"/>
      <c r="O18" s="224"/>
      <c r="P18" s="53"/>
      <c r="Q18" s="224"/>
      <c r="R18" s="224"/>
      <c r="T18" s="5"/>
    </row>
    <row r="19" spans="1:20" ht="6" customHeight="1" x14ac:dyDescent="0.2">
      <c r="A19" s="37"/>
      <c r="B19" s="42"/>
      <c r="C19" s="45"/>
      <c r="D19" s="45"/>
      <c r="E19" s="45"/>
      <c r="F19" s="45"/>
      <c r="G19" s="45"/>
      <c r="H19" s="45"/>
      <c r="I19" s="45"/>
      <c r="J19" s="46"/>
      <c r="L19" s="47"/>
      <c r="M19" s="44"/>
      <c r="N19" s="44"/>
      <c r="O19" s="44"/>
      <c r="P19" s="44"/>
      <c r="Q19" s="44"/>
      <c r="R19" s="44"/>
      <c r="S19" s="44"/>
    </row>
    <row r="20" spans="1:20" ht="12" customHeight="1" x14ac:dyDescent="0.2">
      <c r="A20" s="37"/>
      <c r="B20" s="42" t="s">
        <v>6</v>
      </c>
      <c r="C20" s="214"/>
      <c r="D20" s="214"/>
      <c r="E20" s="42" t="s">
        <v>7</v>
      </c>
      <c r="F20" s="214"/>
      <c r="G20" s="214"/>
      <c r="H20" s="214"/>
      <c r="I20" s="214"/>
      <c r="J20" s="38"/>
      <c r="L20" s="47"/>
      <c r="M20" s="224"/>
      <c r="N20" s="224"/>
      <c r="O20" s="47"/>
      <c r="P20" s="224"/>
      <c r="Q20" s="224"/>
      <c r="R20" s="224"/>
      <c r="S20" s="224"/>
    </row>
    <row r="21" spans="1:20" ht="6" customHeight="1" x14ac:dyDescent="0.2">
      <c r="A21" s="37"/>
      <c r="B21" s="54"/>
      <c r="C21" s="55"/>
      <c r="D21" s="55"/>
      <c r="E21" s="55"/>
      <c r="F21" s="55"/>
      <c r="G21" s="55"/>
      <c r="H21" s="55"/>
      <c r="I21" s="55"/>
      <c r="J21" s="56"/>
      <c r="L21" s="57"/>
      <c r="M21" s="58"/>
      <c r="N21" s="58"/>
      <c r="O21" s="58"/>
      <c r="P21" s="58"/>
      <c r="Q21" s="58"/>
      <c r="R21" s="58"/>
      <c r="S21" s="58"/>
    </row>
    <row r="22" spans="1:20" ht="12.95" customHeight="1" x14ac:dyDescent="0.2">
      <c r="A22" s="39"/>
      <c r="B22" s="223" t="s">
        <v>115</v>
      </c>
      <c r="C22" s="223"/>
      <c r="D22" s="223"/>
      <c r="E22" s="223"/>
      <c r="F22" s="223"/>
      <c r="G22" s="223"/>
      <c r="H22" s="223"/>
      <c r="I22" s="223"/>
      <c r="J22" s="40"/>
      <c r="L22" s="41" t="s">
        <v>117</v>
      </c>
      <c r="M22" s="34"/>
      <c r="N22" s="34"/>
      <c r="O22" s="34"/>
      <c r="P22" s="34"/>
      <c r="Q22" s="34"/>
      <c r="R22" s="34"/>
      <c r="S22" s="34"/>
    </row>
    <row r="23" spans="1:20" ht="6" customHeight="1" x14ac:dyDescent="0.2">
      <c r="A23" s="37"/>
      <c r="B23" s="4"/>
      <c r="C23" s="4"/>
      <c r="D23" s="4"/>
      <c r="E23" s="4"/>
      <c r="F23" s="4"/>
      <c r="G23" s="4"/>
      <c r="H23" s="4"/>
      <c r="I23" s="4"/>
      <c r="J23" s="38"/>
    </row>
    <row r="24" spans="1:20" ht="12" customHeight="1" x14ac:dyDescent="0.2">
      <c r="A24" s="37"/>
      <c r="B24" s="42" t="s">
        <v>2</v>
      </c>
      <c r="C24" s="214"/>
      <c r="D24" s="214"/>
      <c r="E24" s="214"/>
      <c r="F24" s="214"/>
      <c r="G24" s="214"/>
      <c r="H24" s="42" t="s">
        <v>3</v>
      </c>
      <c r="I24" s="19"/>
      <c r="J24" s="38"/>
      <c r="L24" s="213" t="s">
        <v>101</v>
      </c>
      <c r="M24" s="213"/>
      <c r="N24" s="213"/>
      <c r="O24" s="213"/>
      <c r="P24" s="213"/>
      <c r="Q24" s="213"/>
      <c r="R24" s="213"/>
      <c r="S24" s="213"/>
    </row>
    <row r="25" spans="1:20" ht="6" customHeight="1" x14ac:dyDescent="0.2">
      <c r="A25" s="37"/>
      <c r="B25" s="42"/>
      <c r="C25" s="45"/>
      <c r="D25" s="45"/>
      <c r="E25" s="45"/>
      <c r="F25" s="45"/>
      <c r="G25" s="45"/>
      <c r="H25" s="45"/>
      <c r="I25" s="45"/>
      <c r="J25" s="46"/>
      <c r="L25" s="213"/>
      <c r="M25" s="213"/>
      <c r="N25" s="213"/>
      <c r="O25" s="213"/>
      <c r="P25" s="213"/>
      <c r="Q25" s="213"/>
      <c r="R25" s="213"/>
      <c r="S25" s="213"/>
    </row>
    <row r="26" spans="1:20" ht="12" customHeight="1" x14ac:dyDescent="0.2">
      <c r="A26" s="37"/>
      <c r="B26" s="42" t="s">
        <v>4</v>
      </c>
      <c r="C26" s="214"/>
      <c r="D26" s="214"/>
      <c r="E26" s="214"/>
      <c r="F26" s="214"/>
      <c r="G26" s="214"/>
      <c r="H26" s="214"/>
      <c r="I26" s="214"/>
      <c r="J26" s="38"/>
      <c r="L26" s="213"/>
      <c r="M26" s="213"/>
      <c r="N26" s="213"/>
      <c r="O26" s="213"/>
      <c r="P26" s="213"/>
      <c r="Q26" s="213"/>
      <c r="R26" s="213"/>
      <c r="S26" s="213"/>
    </row>
    <row r="27" spans="1:20" ht="6" customHeight="1" x14ac:dyDescent="0.2">
      <c r="A27" s="37"/>
      <c r="B27" s="42"/>
      <c r="C27" s="45"/>
      <c r="D27" s="45"/>
      <c r="E27" s="45"/>
      <c r="F27" s="45"/>
      <c r="G27" s="45"/>
      <c r="H27" s="45"/>
      <c r="I27" s="45"/>
      <c r="J27" s="46"/>
      <c r="L27" s="213"/>
      <c r="M27" s="213"/>
      <c r="N27" s="213"/>
      <c r="O27" s="213"/>
      <c r="P27" s="213"/>
      <c r="Q27" s="213"/>
      <c r="R27" s="213"/>
      <c r="S27" s="213"/>
    </row>
    <row r="28" spans="1:20" ht="12" customHeight="1" x14ac:dyDescent="0.2">
      <c r="A28" s="37"/>
      <c r="B28" s="42" t="s">
        <v>8</v>
      </c>
      <c r="C28" s="19"/>
      <c r="D28" s="42" t="s">
        <v>12</v>
      </c>
      <c r="E28" s="19"/>
      <c r="F28" s="42" t="s">
        <v>11</v>
      </c>
      <c r="G28" s="19"/>
      <c r="H28" s="48" t="s">
        <v>13</v>
      </c>
      <c r="I28" s="19"/>
      <c r="J28" s="38"/>
      <c r="L28" s="213"/>
      <c r="M28" s="213"/>
      <c r="N28" s="213"/>
      <c r="O28" s="213"/>
      <c r="P28" s="213"/>
      <c r="Q28" s="213"/>
      <c r="R28" s="213"/>
      <c r="S28" s="213"/>
    </row>
    <row r="29" spans="1:20" ht="6" customHeight="1" x14ac:dyDescent="0.2">
      <c r="A29" s="37"/>
      <c r="B29" s="42"/>
      <c r="C29" s="45"/>
      <c r="D29" s="60"/>
      <c r="E29" s="45"/>
      <c r="F29" s="45"/>
      <c r="G29" s="45"/>
      <c r="H29" s="45"/>
      <c r="I29" s="45"/>
      <c r="J29" s="46"/>
      <c r="M29" s="61"/>
      <c r="N29" s="61"/>
      <c r="O29" s="61"/>
      <c r="P29" s="61"/>
      <c r="Q29" s="61"/>
      <c r="R29" s="61"/>
      <c r="S29" s="61"/>
    </row>
    <row r="30" spans="1:20" ht="12" customHeight="1" x14ac:dyDescent="0.2">
      <c r="A30" s="37"/>
      <c r="B30" s="42" t="s">
        <v>9</v>
      </c>
      <c r="C30" s="19"/>
      <c r="D30" s="42" t="s">
        <v>10</v>
      </c>
      <c r="E30" s="214"/>
      <c r="F30" s="214"/>
      <c r="G30" s="52" t="s">
        <v>5</v>
      </c>
      <c r="H30" s="214"/>
      <c r="I30" s="214"/>
      <c r="J30" s="38"/>
      <c r="L30" s="213" t="s">
        <v>118</v>
      </c>
      <c r="M30" s="213"/>
      <c r="N30" s="213"/>
      <c r="O30" s="213"/>
      <c r="P30" s="213"/>
      <c r="Q30" s="213"/>
      <c r="R30" s="213"/>
      <c r="S30" s="213"/>
    </row>
    <row r="31" spans="1:20" ht="6" customHeight="1" x14ac:dyDescent="0.2">
      <c r="A31" s="37"/>
      <c r="B31" s="42"/>
      <c r="C31" s="45"/>
      <c r="D31" s="45"/>
      <c r="E31" s="45"/>
      <c r="F31" s="45"/>
      <c r="G31" s="45"/>
      <c r="H31" s="45"/>
      <c r="I31" s="45"/>
      <c r="J31" s="46"/>
      <c r="L31" s="213"/>
      <c r="M31" s="213"/>
      <c r="N31" s="213"/>
      <c r="O31" s="213"/>
      <c r="P31" s="213"/>
      <c r="Q31" s="213"/>
      <c r="R31" s="213"/>
      <c r="S31" s="213"/>
    </row>
    <row r="32" spans="1:20" ht="12" customHeight="1" x14ac:dyDescent="0.2">
      <c r="A32" s="37"/>
      <c r="B32" s="42" t="s">
        <v>6</v>
      </c>
      <c r="C32" s="214"/>
      <c r="D32" s="214"/>
      <c r="E32" s="62" t="s">
        <v>7</v>
      </c>
      <c r="F32" s="214"/>
      <c r="G32" s="214"/>
      <c r="H32" s="214"/>
      <c r="I32" s="214"/>
      <c r="J32" s="38"/>
      <c r="L32" s="213"/>
      <c r="M32" s="213"/>
      <c r="N32" s="213"/>
      <c r="O32" s="213"/>
      <c r="P32" s="213"/>
      <c r="Q32" s="213"/>
      <c r="R32" s="213"/>
      <c r="S32" s="213"/>
    </row>
    <row r="33" spans="1:26" s="64" customFormat="1" ht="11.25" customHeight="1" x14ac:dyDescent="0.2">
      <c r="A33" s="63"/>
      <c r="C33" s="21"/>
      <c r="D33" s="21"/>
      <c r="E33" s="21"/>
      <c r="F33" s="21"/>
      <c r="G33" s="21"/>
      <c r="H33" s="21"/>
      <c r="I33" s="21"/>
      <c r="J33" s="65"/>
      <c r="L33" s="213"/>
      <c r="M33" s="213"/>
      <c r="N33" s="213"/>
      <c r="O33" s="213"/>
      <c r="P33" s="213"/>
      <c r="Q33" s="213"/>
      <c r="R33" s="213"/>
      <c r="S33" s="213"/>
    </row>
    <row r="34" spans="1:26" s="64" customFormat="1" ht="11.25" customHeight="1" x14ac:dyDescent="0.2">
      <c r="A34" s="63"/>
      <c r="C34" s="66" t="s">
        <v>181</v>
      </c>
      <c r="D34" s="237" t="s">
        <v>75</v>
      </c>
      <c r="E34" s="237"/>
      <c r="F34" s="237"/>
      <c r="G34" s="237"/>
      <c r="H34" s="237"/>
      <c r="I34" s="237"/>
      <c r="J34" s="65"/>
      <c r="L34" s="59"/>
      <c r="M34" s="59"/>
      <c r="N34" s="59"/>
      <c r="O34" s="59"/>
      <c r="P34" s="59"/>
      <c r="Q34" s="59"/>
      <c r="R34" s="59"/>
      <c r="S34" s="59"/>
    </row>
    <row r="35" spans="1:26" ht="6" customHeight="1" x14ac:dyDescent="0.2">
      <c r="A35" s="39"/>
      <c r="J35" s="67"/>
      <c r="L35" s="68"/>
      <c r="M35" s="68"/>
      <c r="N35" s="68"/>
      <c r="O35" s="68"/>
      <c r="P35" s="68"/>
      <c r="Q35" s="68"/>
      <c r="R35" s="68"/>
      <c r="S35" s="68"/>
    </row>
    <row r="36" spans="1:26" s="112" customFormat="1" ht="12.95" customHeight="1" x14ac:dyDescent="0.25">
      <c r="A36" s="243" t="s">
        <v>27</v>
      </c>
      <c r="B36" s="244"/>
      <c r="C36" s="244"/>
      <c r="D36" s="244"/>
      <c r="E36" s="244"/>
      <c r="F36" s="244"/>
      <c r="G36" s="244"/>
      <c r="H36" s="244"/>
      <c r="I36" s="244"/>
      <c r="J36" s="245"/>
      <c r="L36" s="148" t="s">
        <v>119</v>
      </c>
      <c r="M36" s="149"/>
      <c r="N36" s="149"/>
      <c r="O36" s="149"/>
      <c r="P36" s="149"/>
      <c r="Q36" s="149"/>
      <c r="R36" s="149"/>
      <c r="S36" s="149"/>
    </row>
    <row r="37" spans="1:26" ht="6" customHeight="1" x14ac:dyDescent="0.2">
      <c r="A37" s="37"/>
      <c r="B37" s="4"/>
      <c r="C37" s="4"/>
      <c r="D37" s="4"/>
      <c r="E37" s="4"/>
      <c r="F37" s="4"/>
      <c r="G37" s="4"/>
      <c r="H37" s="4"/>
      <c r="I37" s="4"/>
      <c r="J37" s="38"/>
      <c r="L37" s="150"/>
      <c r="M37" s="150"/>
      <c r="N37" s="150"/>
      <c r="O37" s="150"/>
      <c r="P37" s="150"/>
      <c r="Q37" s="150"/>
      <c r="R37" s="150"/>
      <c r="S37" s="150"/>
    </row>
    <row r="38" spans="1:26" ht="12" customHeight="1" x14ac:dyDescent="0.2">
      <c r="A38" s="37"/>
      <c r="C38" s="121" t="s">
        <v>18</v>
      </c>
      <c r="D38" s="179"/>
      <c r="E38" s="179"/>
      <c r="F38" s="179"/>
      <c r="G38" s="179"/>
      <c r="H38" s="179"/>
      <c r="I38" s="179"/>
      <c r="J38" s="151"/>
      <c r="L38" s="213" t="s">
        <v>102</v>
      </c>
      <c r="M38" s="246"/>
      <c r="N38" s="246"/>
      <c r="O38" s="246"/>
      <c r="P38" s="246"/>
      <c r="Q38" s="246"/>
      <c r="R38" s="246"/>
      <c r="S38" s="152"/>
    </row>
    <row r="39" spans="1:26" ht="6" customHeight="1" x14ac:dyDescent="0.2">
      <c r="A39" s="39"/>
      <c r="C39" s="153"/>
      <c r="I39" s="4"/>
      <c r="J39" s="67"/>
      <c r="L39" s="68"/>
      <c r="M39" s="68"/>
      <c r="N39" s="68"/>
      <c r="O39" s="68"/>
      <c r="P39" s="68"/>
      <c r="Q39" s="68"/>
      <c r="R39" s="68"/>
      <c r="S39" s="150"/>
    </row>
    <row r="40" spans="1:26" ht="12" customHeight="1" x14ac:dyDescent="0.2">
      <c r="A40" s="39"/>
      <c r="C40" s="121" t="s">
        <v>33</v>
      </c>
      <c r="D40" s="11"/>
      <c r="E40" s="154" t="s">
        <v>32</v>
      </c>
      <c r="G40" s="155" t="s">
        <v>77</v>
      </c>
      <c r="H40" s="239" t="s">
        <v>75</v>
      </c>
      <c r="I40" s="239"/>
      <c r="J40" s="67"/>
      <c r="L40" s="68"/>
      <c r="M40" s="156"/>
      <c r="N40" s="49"/>
      <c r="O40" s="68"/>
      <c r="P40" s="68"/>
      <c r="Q40" s="157"/>
      <c r="R40" s="68"/>
      <c r="S40" s="68"/>
    </row>
    <row r="41" spans="1:26" ht="6" customHeight="1" x14ac:dyDescent="0.2">
      <c r="A41" s="39"/>
      <c r="C41" s="153"/>
      <c r="I41" s="4"/>
      <c r="J41" s="67"/>
      <c r="L41" s="213" t="s">
        <v>103</v>
      </c>
      <c r="M41" s="213"/>
      <c r="N41" s="213"/>
      <c r="O41" s="213"/>
      <c r="P41" s="213"/>
      <c r="Q41" s="213"/>
      <c r="R41" s="213"/>
      <c r="S41" s="213"/>
    </row>
    <row r="42" spans="1:26" customFormat="1" ht="12" customHeight="1" x14ac:dyDescent="0.25">
      <c r="A42" s="72"/>
      <c r="B42" s="5"/>
      <c r="C42" s="77" t="s">
        <v>180</v>
      </c>
      <c r="D42" s="141"/>
      <c r="E42" s="5"/>
      <c r="F42" s="5"/>
      <c r="G42" s="89" t="str">
        <f>IF(D42="SI","CUPS del suministro existente:","")</f>
        <v/>
      </c>
      <c r="H42" s="205"/>
      <c r="I42" s="205"/>
      <c r="J42" s="74"/>
      <c r="K42" s="73"/>
      <c r="L42" s="213"/>
      <c r="M42" s="213"/>
      <c r="N42" s="213"/>
      <c r="O42" s="213"/>
      <c r="P42" s="213"/>
      <c r="Q42" s="213"/>
      <c r="R42" s="213"/>
      <c r="S42" s="213"/>
      <c r="T42" s="9"/>
      <c r="U42" s="5"/>
      <c r="V42" s="73"/>
      <c r="W42" s="73"/>
      <c r="X42" s="73"/>
      <c r="Y42" s="73"/>
      <c r="Z42" s="73"/>
    </row>
    <row r="43" spans="1:26" ht="6" customHeight="1" x14ac:dyDescent="0.2">
      <c r="A43" s="39"/>
      <c r="C43" s="153"/>
      <c r="I43" s="4"/>
      <c r="J43" s="67"/>
      <c r="L43" s="213"/>
      <c r="M43" s="213"/>
      <c r="N43" s="213"/>
      <c r="O43" s="213"/>
      <c r="P43" s="213"/>
      <c r="Q43" s="213"/>
      <c r="R43" s="213"/>
      <c r="S43" s="213"/>
    </row>
    <row r="44" spans="1:26" ht="12" customHeight="1" x14ac:dyDescent="0.2">
      <c r="A44" s="39"/>
      <c r="C44" s="155" t="s">
        <v>91</v>
      </c>
      <c r="D44" s="241"/>
      <c r="E44" s="241"/>
      <c r="F44" s="241"/>
      <c r="G44" s="241"/>
      <c r="H44" s="241"/>
      <c r="I44" s="241"/>
      <c r="J44" s="67"/>
      <c r="L44" s="61"/>
      <c r="M44" s="61"/>
      <c r="N44" s="61"/>
      <c r="O44" s="61"/>
      <c r="P44" s="61"/>
      <c r="Q44" s="61"/>
      <c r="R44" s="61"/>
      <c r="S44" s="49"/>
    </row>
    <row r="45" spans="1:26" ht="12.75" customHeight="1" x14ac:dyDescent="0.2">
      <c r="A45" s="39"/>
      <c r="C45" s="158" t="s">
        <v>153</v>
      </c>
      <c r="D45" s="242" t="s">
        <v>140</v>
      </c>
      <c r="E45" s="242"/>
      <c r="F45" s="242"/>
      <c r="G45" s="242"/>
      <c r="H45" s="242"/>
      <c r="I45" s="242"/>
      <c r="J45" s="67"/>
      <c r="L45" s="213" t="s">
        <v>104</v>
      </c>
      <c r="M45" s="213"/>
      <c r="N45" s="213"/>
      <c r="O45" s="213"/>
      <c r="P45" s="213"/>
      <c r="Q45" s="213"/>
      <c r="R45" s="213"/>
      <c r="S45" s="213"/>
    </row>
    <row r="46" spans="1:26" ht="12.75" customHeight="1" x14ac:dyDescent="0.2">
      <c r="A46" s="39"/>
      <c r="B46" s="159"/>
      <c r="C46" s="159"/>
      <c r="D46" s="242"/>
      <c r="E46" s="242"/>
      <c r="F46" s="242"/>
      <c r="G46" s="242"/>
      <c r="H46" s="242"/>
      <c r="I46" s="242"/>
      <c r="J46" s="67"/>
      <c r="L46" s="213"/>
      <c r="M46" s="213"/>
      <c r="N46" s="213"/>
      <c r="O46" s="213"/>
      <c r="P46" s="213"/>
      <c r="Q46" s="213"/>
      <c r="R46" s="213"/>
      <c r="S46" s="213"/>
    </row>
    <row r="47" spans="1:26" ht="6" customHeight="1" x14ac:dyDescent="0.2">
      <c r="A47" s="39"/>
      <c r="J47" s="67"/>
      <c r="L47" s="213"/>
      <c r="M47" s="213"/>
      <c r="N47" s="213"/>
      <c r="O47" s="213"/>
      <c r="P47" s="213"/>
      <c r="Q47" s="213"/>
      <c r="R47" s="213"/>
      <c r="S47" s="213"/>
    </row>
    <row r="48" spans="1:26" s="162" customFormat="1" ht="12.95" customHeight="1" x14ac:dyDescent="0.2">
      <c r="A48" s="160"/>
      <c r="B48" s="223" t="s">
        <v>28</v>
      </c>
      <c r="C48" s="223"/>
      <c r="D48" s="223"/>
      <c r="E48" s="223"/>
      <c r="F48" s="223"/>
      <c r="G48" s="223"/>
      <c r="H48" s="223"/>
      <c r="I48" s="223"/>
      <c r="J48" s="161"/>
      <c r="L48" s="41" t="s">
        <v>120</v>
      </c>
      <c r="M48" s="41"/>
      <c r="N48" s="41"/>
      <c r="O48" s="41"/>
      <c r="P48" s="41"/>
      <c r="Q48" s="41"/>
      <c r="R48" s="41"/>
      <c r="S48" s="41"/>
    </row>
    <row r="49" spans="1:26" ht="6" customHeight="1" x14ac:dyDescent="0.2">
      <c r="A49" s="37"/>
      <c r="B49" s="122"/>
      <c r="C49" s="45"/>
      <c r="D49" s="45"/>
      <c r="E49" s="45"/>
      <c r="F49" s="45"/>
      <c r="G49" s="45"/>
      <c r="H49" s="45"/>
      <c r="I49" s="45"/>
      <c r="J49" s="46"/>
      <c r="L49" s="7"/>
      <c r="M49" s="44"/>
      <c r="N49" s="44"/>
      <c r="O49" s="44"/>
      <c r="P49" s="44"/>
      <c r="Q49" s="44"/>
      <c r="R49" s="44"/>
      <c r="S49" s="44"/>
    </row>
    <row r="50" spans="1:26" ht="12" customHeight="1" x14ac:dyDescent="0.2">
      <c r="A50" s="37"/>
      <c r="B50" s="42" t="s">
        <v>4</v>
      </c>
      <c r="C50" s="179"/>
      <c r="D50" s="179"/>
      <c r="E50" s="179"/>
      <c r="F50" s="179"/>
      <c r="G50" s="179"/>
      <c r="H50" s="121" t="s">
        <v>8</v>
      </c>
      <c r="I50" s="12"/>
      <c r="J50" s="38"/>
      <c r="L50" s="213" t="s">
        <v>105</v>
      </c>
      <c r="M50" s="213"/>
      <c r="N50" s="213"/>
      <c r="O50" s="213"/>
      <c r="P50" s="213"/>
      <c r="Q50" s="213"/>
      <c r="R50" s="213"/>
      <c r="S50" s="213"/>
    </row>
    <row r="51" spans="1:26" ht="6" customHeight="1" x14ac:dyDescent="0.2">
      <c r="A51" s="37"/>
      <c r="B51" s="121"/>
      <c r="C51" s="45"/>
      <c r="D51" s="45"/>
      <c r="E51" s="45"/>
      <c r="F51" s="45"/>
      <c r="G51" s="45"/>
      <c r="H51" s="45"/>
      <c r="I51" s="45"/>
      <c r="J51" s="46"/>
      <c r="L51" s="213"/>
      <c r="M51" s="213"/>
      <c r="N51" s="213"/>
      <c r="O51" s="213"/>
      <c r="P51" s="213"/>
      <c r="Q51" s="213"/>
      <c r="R51" s="213"/>
      <c r="S51" s="213"/>
    </row>
    <row r="52" spans="1:26" ht="12" customHeight="1" x14ac:dyDescent="0.2">
      <c r="A52" s="37"/>
      <c r="B52" s="42" t="s">
        <v>20</v>
      </c>
      <c r="C52" s="179"/>
      <c r="D52" s="179"/>
      <c r="F52" s="42" t="s">
        <v>19</v>
      </c>
      <c r="G52" s="179"/>
      <c r="H52" s="179"/>
      <c r="I52" s="179"/>
      <c r="J52" s="151"/>
      <c r="L52" s="213"/>
      <c r="M52" s="213"/>
      <c r="N52" s="213"/>
      <c r="O52" s="213"/>
      <c r="P52" s="213"/>
      <c r="Q52" s="213"/>
      <c r="R52" s="213"/>
      <c r="S52" s="213"/>
    </row>
    <row r="53" spans="1:26" ht="6" customHeight="1" x14ac:dyDescent="0.2">
      <c r="A53" s="37"/>
      <c r="B53" s="42"/>
      <c r="C53" s="45"/>
      <c r="D53" s="45"/>
      <c r="E53" s="45"/>
      <c r="F53" s="45"/>
      <c r="G53" s="45"/>
      <c r="H53" s="45"/>
      <c r="I53" s="45"/>
      <c r="J53" s="46"/>
      <c r="L53" s="47"/>
      <c r="M53" s="44"/>
      <c r="N53" s="44"/>
      <c r="O53" s="44"/>
      <c r="P53" s="44"/>
      <c r="Q53" s="44"/>
      <c r="R53" s="44"/>
      <c r="S53" s="44"/>
    </row>
    <row r="54" spans="1:26" ht="12" customHeight="1" x14ac:dyDescent="0.2">
      <c r="A54" s="37"/>
      <c r="B54" s="163" t="s">
        <v>21</v>
      </c>
      <c r="J54" s="38"/>
      <c r="L54" s="164"/>
    </row>
    <row r="55" spans="1:26" ht="12" customHeight="1" x14ac:dyDescent="0.2">
      <c r="A55" s="37"/>
      <c r="B55" s="42" t="s">
        <v>22</v>
      </c>
      <c r="C55" s="12"/>
      <c r="D55" s="122" t="s">
        <v>23</v>
      </c>
      <c r="E55" s="179"/>
      <c r="F55" s="179"/>
      <c r="G55" s="122" t="s">
        <v>24</v>
      </c>
      <c r="H55" s="179"/>
      <c r="I55" s="179"/>
      <c r="J55" s="38"/>
      <c r="L55" s="213" t="s">
        <v>106</v>
      </c>
      <c r="M55" s="213"/>
      <c r="N55" s="213"/>
      <c r="O55" s="213"/>
      <c r="P55" s="213"/>
      <c r="Q55" s="213"/>
      <c r="R55" s="213"/>
      <c r="S55" s="213"/>
    </row>
    <row r="56" spans="1:26" ht="6" customHeight="1" x14ac:dyDescent="0.2">
      <c r="A56" s="37"/>
      <c r="B56" s="121"/>
      <c r="C56" s="45"/>
      <c r="D56" s="45"/>
      <c r="E56" s="45"/>
      <c r="F56" s="45"/>
      <c r="G56" s="45"/>
      <c r="H56" s="45"/>
      <c r="I56" s="45"/>
      <c r="J56" s="46"/>
      <c r="L56" s="213"/>
      <c r="M56" s="213"/>
      <c r="N56" s="213"/>
      <c r="O56" s="213"/>
      <c r="P56" s="213"/>
      <c r="Q56" s="213"/>
      <c r="R56" s="213"/>
      <c r="S56" s="213"/>
    </row>
    <row r="57" spans="1:26" customFormat="1" ht="12" customHeight="1" x14ac:dyDescent="0.25">
      <c r="A57" s="72"/>
      <c r="B57" s="80"/>
      <c r="C57" s="77" t="s">
        <v>162</v>
      </c>
      <c r="D57" s="201" t="s">
        <v>0</v>
      </c>
      <c r="E57" s="201"/>
      <c r="F57" s="73"/>
      <c r="G57" s="73"/>
      <c r="H57" s="73"/>
      <c r="I57" s="73"/>
      <c r="J57" s="78"/>
      <c r="K57" s="73"/>
      <c r="L57" s="213"/>
      <c r="M57" s="213"/>
      <c r="N57" s="213"/>
      <c r="O57" s="213"/>
      <c r="P57" s="213"/>
      <c r="Q57" s="213"/>
      <c r="R57" s="213"/>
      <c r="S57" s="213"/>
      <c r="T57" s="76"/>
      <c r="U57" s="73"/>
      <c r="V57" s="73"/>
      <c r="W57" s="73"/>
      <c r="X57" s="73"/>
      <c r="Y57" s="73"/>
      <c r="Z57" s="73"/>
    </row>
    <row r="58" spans="1:26" ht="6" customHeight="1" x14ac:dyDescent="0.2">
      <c r="A58" s="37"/>
      <c r="B58" s="55"/>
      <c r="C58" s="55"/>
      <c r="D58" s="55"/>
      <c r="E58" s="55"/>
      <c r="F58" s="55"/>
      <c r="G58" s="55"/>
      <c r="H58" s="55"/>
      <c r="I58" s="55"/>
      <c r="J58" s="56"/>
      <c r="L58" s="61"/>
      <c r="M58" s="61"/>
      <c r="N58" s="61"/>
      <c r="O58" s="61"/>
      <c r="P58" s="61"/>
      <c r="Q58" s="61"/>
      <c r="R58" s="61"/>
      <c r="S58" s="61"/>
    </row>
    <row r="59" spans="1:26" s="10" customFormat="1" ht="12.95" customHeight="1" x14ac:dyDescent="0.2">
      <c r="A59" s="165"/>
      <c r="B59" s="223" t="s">
        <v>78</v>
      </c>
      <c r="C59" s="223"/>
      <c r="D59" s="223"/>
      <c r="E59" s="223"/>
      <c r="F59" s="223"/>
      <c r="G59" s="223"/>
      <c r="H59" s="223"/>
      <c r="I59" s="223"/>
      <c r="J59" s="40"/>
      <c r="K59" s="9"/>
      <c r="L59" s="166" t="s">
        <v>121</v>
      </c>
      <c r="M59" s="167"/>
      <c r="N59" s="167"/>
      <c r="O59" s="167"/>
      <c r="P59" s="167"/>
      <c r="Q59" s="167"/>
      <c r="R59" s="167"/>
      <c r="S59" s="167"/>
    </row>
    <row r="60" spans="1:26" ht="6" customHeight="1" x14ac:dyDescent="0.2">
      <c r="A60" s="39"/>
      <c r="I60" s="4"/>
      <c r="J60" s="67"/>
      <c r="S60" s="6"/>
    </row>
    <row r="61" spans="1:26" ht="12" customHeight="1" x14ac:dyDescent="0.2">
      <c r="A61" s="39"/>
      <c r="B61" s="155" t="s">
        <v>90</v>
      </c>
      <c r="C61" s="240"/>
      <c r="D61" s="240"/>
      <c r="E61" s="154"/>
      <c r="F61" s="154"/>
      <c r="H61" s="154"/>
      <c r="I61" s="154"/>
      <c r="J61" s="67"/>
      <c r="L61" s="43" t="s">
        <v>122</v>
      </c>
      <c r="M61" s="168"/>
      <c r="N61" s="169"/>
      <c r="O61" s="169"/>
      <c r="P61" s="169"/>
      <c r="R61" s="169"/>
      <c r="S61" s="169"/>
    </row>
    <row r="62" spans="1:26" ht="6" customHeight="1" x14ac:dyDescent="0.2">
      <c r="A62" s="39"/>
      <c r="B62" s="153"/>
      <c r="J62" s="67"/>
      <c r="L62" s="68"/>
    </row>
    <row r="63" spans="1:26" s="10" customFormat="1" ht="12" customHeight="1" x14ac:dyDescent="0.2">
      <c r="A63" s="165"/>
      <c r="B63" s="163" t="s">
        <v>21</v>
      </c>
      <c r="C63" s="5"/>
      <c r="D63" s="5"/>
      <c r="E63" s="5"/>
      <c r="F63" s="5"/>
      <c r="G63" s="5"/>
      <c r="H63" s="5"/>
      <c r="I63" s="5"/>
      <c r="J63" s="40"/>
      <c r="K63" s="9"/>
      <c r="L63" s="164"/>
      <c r="M63" s="9"/>
      <c r="N63" s="9"/>
      <c r="O63" s="9"/>
      <c r="P63" s="9"/>
      <c r="Q63" s="9"/>
      <c r="R63" s="9"/>
      <c r="S63" s="9"/>
    </row>
    <row r="64" spans="1:26" ht="12" customHeight="1" x14ac:dyDescent="0.2">
      <c r="A64" s="39"/>
      <c r="B64" s="42" t="s">
        <v>22</v>
      </c>
      <c r="C64" s="12"/>
      <c r="D64" s="121" t="s">
        <v>23</v>
      </c>
      <c r="E64" s="179"/>
      <c r="F64" s="179"/>
      <c r="G64" s="121" t="s">
        <v>24</v>
      </c>
      <c r="H64" s="179"/>
      <c r="I64" s="179"/>
      <c r="J64" s="67"/>
      <c r="L64" s="47"/>
      <c r="M64" s="6"/>
      <c r="N64" s="156"/>
      <c r="O64" s="6"/>
      <c r="P64" s="6"/>
      <c r="Q64" s="156"/>
      <c r="R64" s="6"/>
      <c r="S64" s="6"/>
    </row>
    <row r="65" spans="1:19" ht="6" customHeight="1" x14ac:dyDescent="0.2">
      <c r="A65" s="39"/>
      <c r="J65" s="67"/>
    </row>
    <row r="66" spans="1:19" ht="12" customHeight="1" x14ac:dyDescent="0.2">
      <c r="A66" s="39"/>
      <c r="C66" s="42" t="s">
        <v>123</v>
      </c>
      <c r="D66" s="247"/>
      <c r="E66" s="247"/>
      <c r="F66" s="247"/>
      <c r="G66" s="247"/>
      <c r="H66" s="247"/>
      <c r="I66" s="247"/>
      <c r="J66" s="67"/>
      <c r="L66" s="47"/>
      <c r="M66" s="6"/>
      <c r="N66" s="156"/>
      <c r="O66" s="6"/>
      <c r="P66" s="6"/>
      <c r="Q66" s="156"/>
      <c r="R66" s="6"/>
      <c r="S66" s="6"/>
    </row>
    <row r="67" spans="1:19" ht="12" customHeight="1" x14ac:dyDescent="0.2">
      <c r="A67" s="39"/>
      <c r="B67" s="42"/>
      <c r="C67" s="6"/>
      <c r="D67" s="247"/>
      <c r="E67" s="247"/>
      <c r="F67" s="247"/>
      <c r="G67" s="247"/>
      <c r="H67" s="247"/>
      <c r="I67" s="247"/>
      <c r="J67" s="67"/>
      <c r="L67" s="47"/>
      <c r="M67" s="6"/>
      <c r="N67" s="156"/>
      <c r="O67" s="6"/>
      <c r="P67" s="6"/>
      <c r="Q67" s="156"/>
      <c r="R67" s="6"/>
      <c r="S67" s="6"/>
    </row>
    <row r="68" spans="1:19" ht="12" customHeight="1" x14ac:dyDescent="0.2">
      <c r="A68" s="39"/>
      <c r="B68" s="42"/>
      <c r="C68" s="6"/>
      <c r="D68" s="247"/>
      <c r="E68" s="247"/>
      <c r="F68" s="247"/>
      <c r="G68" s="247"/>
      <c r="H68" s="247"/>
      <c r="I68" s="247"/>
      <c r="J68" s="67"/>
      <c r="L68" s="222" t="s">
        <v>124</v>
      </c>
      <c r="M68" s="222"/>
      <c r="N68" s="222"/>
      <c r="O68" s="222"/>
      <c r="P68" s="222"/>
      <c r="Q68" s="222"/>
      <c r="R68" s="222"/>
      <c r="S68" s="222"/>
    </row>
    <row r="69" spans="1:19" ht="6" customHeight="1" x14ac:dyDescent="0.2">
      <c r="A69" s="39"/>
      <c r="J69" s="67"/>
    </row>
    <row r="70" spans="1:19" s="112" customFormat="1" ht="37.5" customHeight="1" x14ac:dyDescent="0.25">
      <c r="A70" s="170"/>
      <c r="B70" s="170"/>
      <c r="C70" s="248" t="s">
        <v>92</v>
      </c>
      <c r="D70" s="248"/>
      <c r="E70" s="248"/>
      <c r="F70" s="248"/>
      <c r="G70" s="248"/>
      <c r="H70" s="248"/>
      <c r="I70" s="248"/>
      <c r="J70" s="171"/>
      <c r="L70" s="213" t="s">
        <v>107</v>
      </c>
      <c r="M70" s="213"/>
      <c r="N70" s="213"/>
      <c r="O70" s="213"/>
      <c r="P70" s="213"/>
      <c r="Q70" s="213"/>
      <c r="R70" s="213"/>
      <c r="S70" s="213"/>
    </row>
    <row r="71" spans="1:19" ht="13.5" thickBot="1" x14ac:dyDescent="0.25"/>
    <row r="72" spans="1:19" ht="12.95" customHeight="1" thickTop="1" thickBot="1" x14ac:dyDescent="0.25">
      <c r="A72" s="219" t="s">
        <v>109</v>
      </c>
      <c r="B72" s="220"/>
      <c r="C72" s="220"/>
      <c r="D72" s="220"/>
      <c r="E72" s="220"/>
      <c r="F72" s="220"/>
      <c r="G72" s="220"/>
      <c r="H72" s="220"/>
      <c r="I72" s="220"/>
      <c r="J72" s="221"/>
      <c r="L72" s="222" t="s">
        <v>125</v>
      </c>
      <c r="M72" s="222"/>
      <c r="N72" s="222"/>
      <c r="O72" s="222"/>
      <c r="P72" s="222"/>
      <c r="Q72" s="222"/>
      <c r="R72" s="222"/>
      <c r="S72" s="222"/>
    </row>
    <row r="73" spans="1:19" ht="6" customHeight="1" thickTop="1" x14ac:dyDescent="0.2">
      <c r="A73" s="113"/>
      <c r="B73" s="114"/>
      <c r="C73" s="114"/>
      <c r="D73" s="114"/>
      <c r="E73" s="114"/>
      <c r="F73" s="114"/>
      <c r="G73" s="114"/>
      <c r="H73" s="114"/>
      <c r="I73" s="114"/>
      <c r="J73" s="115"/>
    </row>
    <row r="74" spans="1:19" x14ac:dyDescent="0.2">
      <c r="A74" s="37"/>
      <c r="B74" s="147" t="str">
        <f>IF(D34=Hoja1!E17,Hoja1!E52,"")</f>
        <v/>
      </c>
      <c r="D74" s="7"/>
      <c r="E74" s="7"/>
      <c r="F74" s="7"/>
      <c r="G74" s="7"/>
      <c r="H74" s="7"/>
      <c r="I74" s="7"/>
      <c r="J74" s="38"/>
      <c r="L74" s="213" t="s">
        <v>126</v>
      </c>
      <c r="M74" s="213"/>
      <c r="N74" s="213"/>
      <c r="O74" s="213"/>
      <c r="P74" s="213"/>
      <c r="Q74" s="213"/>
      <c r="R74" s="213"/>
      <c r="S74" s="213"/>
    </row>
    <row r="75" spans="1:19" s="9" customFormat="1" x14ac:dyDescent="0.2">
      <c r="A75" s="116"/>
      <c r="B75" s="117" t="s">
        <v>137</v>
      </c>
      <c r="D75" s="118"/>
      <c r="E75" s="8"/>
      <c r="F75" s="118"/>
      <c r="G75" s="118"/>
      <c r="H75" s="118"/>
      <c r="I75" s="118"/>
      <c r="J75" s="38"/>
      <c r="L75" s="117"/>
      <c r="M75" s="44"/>
      <c r="N75" s="118"/>
      <c r="O75" s="8"/>
      <c r="P75" s="118"/>
      <c r="Q75" s="118"/>
      <c r="R75" s="118"/>
      <c r="S75" s="118"/>
    </row>
    <row r="76" spans="1:19" s="9" customFormat="1" x14ac:dyDescent="0.2">
      <c r="A76" s="116"/>
      <c r="B76" s="117" t="s">
        <v>136</v>
      </c>
      <c r="D76" s="118"/>
      <c r="E76" s="8"/>
      <c r="F76" s="118"/>
      <c r="G76" s="118"/>
      <c r="H76" s="118"/>
      <c r="I76" s="118"/>
      <c r="J76" s="38"/>
      <c r="L76" s="44"/>
      <c r="N76" s="118"/>
      <c r="O76" s="8"/>
      <c r="P76" s="118"/>
      <c r="Q76" s="118"/>
      <c r="R76" s="118"/>
      <c r="S76" s="118"/>
    </row>
    <row r="77" spans="1:19" s="9" customFormat="1" x14ac:dyDescent="0.2">
      <c r="A77" s="116"/>
      <c r="B77" s="117" t="s">
        <v>182</v>
      </c>
      <c r="D77" s="118"/>
      <c r="E77" s="8"/>
      <c r="F77" s="118"/>
      <c r="G77" s="118"/>
      <c r="H77" s="118"/>
      <c r="I77" s="118"/>
      <c r="J77" s="38"/>
      <c r="L77" s="44"/>
      <c r="N77" s="118"/>
      <c r="O77" s="8"/>
      <c r="P77" s="118"/>
      <c r="Q77" s="118"/>
      <c r="R77" s="118"/>
      <c r="S77" s="118"/>
    </row>
    <row r="78" spans="1:19" s="9" customFormat="1" x14ac:dyDescent="0.2">
      <c r="A78" s="116"/>
      <c r="B78" s="117"/>
      <c r="D78" s="118"/>
      <c r="E78" s="8"/>
      <c r="F78" s="118"/>
      <c r="G78" s="118"/>
      <c r="H78" s="118"/>
      <c r="I78" s="118"/>
      <c r="J78" s="38"/>
      <c r="L78" s="44"/>
      <c r="N78" s="118"/>
      <c r="O78" s="8"/>
      <c r="P78" s="118"/>
      <c r="Q78" s="118"/>
      <c r="R78" s="118"/>
      <c r="S78" s="118"/>
    </row>
    <row r="79" spans="1:19" s="9" customFormat="1" x14ac:dyDescent="0.2">
      <c r="A79" s="116"/>
      <c r="B79" s="44"/>
      <c r="D79" s="118"/>
      <c r="E79" s="8"/>
      <c r="F79" s="118"/>
      <c r="G79" s="118"/>
      <c r="H79" s="118"/>
      <c r="I79" s="118"/>
      <c r="J79" s="38"/>
      <c r="L79" s="44"/>
      <c r="N79" s="118"/>
      <c r="O79" s="8"/>
      <c r="P79" s="118"/>
      <c r="Q79" s="118"/>
      <c r="R79" s="118"/>
      <c r="S79" s="118"/>
    </row>
    <row r="80" spans="1:19" ht="12.95" customHeight="1" x14ac:dyDescent="0.2">
      <c r="A80" s="119"/>
      <c r="B80" s="223" t="s">
        <v>15</v>
      </c>
      <c r="C80" s="223"/>
      <c r="D80" s="223"/>
      <c r="E80" s="223"/>
      <c r="F80" s="223"/>
      <c r="G80" s="223"/>
      <c r="H80" s="223"/>
      <c r="I80" s="223"/>
      <c r="J80" s="120"/>
      <c r="L80" s="222" t="s">
        <v>15</v>
      </c>
      <c r="M80" s="222"/>
      <c r="N80" s="222"/>
      <c r="O80" s="222"/>
      <c r="P80" s="222"/>
      <c r="Q80" s="222"/>
      <c r="R80" s="222"/>
      <c r="S80" s="222"/>
    </row>
    <row r="81" spans="1:19" ht="6" customHeight="1" x14ac:dyDescent="0.2">
      <c r="A81" s="37"/>
      <c r="B81" s="4"/>
      <c r="C81" s="4"/>
      <c r="D81" s="4"/>
      <c r="E81" s="4"/>
      <c r="F81" s="4"/>
      <c r="G81" s="4"/>
      <c r="H81" s="4"/>
      <c r="I81" s="4"/>
      <c r="J81" s="38"/>
    </row>
    <row r="82" spans="1:19" ht="12" customHeight="1" x14ac:dyDescent="0.2">
      <c r="A82" s="37"/>
      <c r="B82" s="121" t="s">
        <v>2</v>
      </c>
      <c r="C82" s="214"/>
      <c r="D82" s="214"/>
      <c r="E82" s="214"/>
      <c r="F82" s="214"/>
      <c r="G82" s="214"/>
      <c r="H82" s="42" t="s">
        <v>3</v>
      </c>
      <c r="I82" s="22"/>
      <c r="J82" s="38"/>
      <c r="L82" s="213" t="s">
        <v>108</v>
      </c>
      <c r="M82" s="213"/>
      <c r="N82" s="213"/>
      <c r="O82" s="213"/>
      <c r="P82" s="213"/>
      <c r="Q82" s="213"/>
      <c r="R82" s="213"/>
      <c r="S82" s="213"/>
    </row>
    <row r="83" spans="1:19" ht="6" customHeight="1" x14ac:dyDescent="0.2">
      <c r="A83" s="37"/>
      <c r="B83" s="122"/>
      <c r="C83" s="45"/>
      <c r="D83" s="45"/>
      <c r="E83" s="45"/>
      <c r="F83" s="45"/>
      <c r="G83" s="45"/>
      <c r="H83" s="45"/>
      <c r="I83" s="45"/>
      <c r="J83" s="46"/>
      <c r="L83" s="213"/>
      <c r="M83" s="213"/>
      <c r="N83" s="213"/>
      <c r="O83" s="213"/>
      <c r="P83" s="213"/>
      <c r="Q83" s="213"/>
      <c r="R83" s="213"/>
      <c r="S83" s="213"/>
    </row>
    <row r="84" spans="1:19" ht="12" customHeight="1" x14ac:dyDescent="0.2">
      <c r="A84" s="37"/>
      <c r="B84" s="121" t="s">
        <v>6</v>
      </c>
      <c r="C84" s="214"/>
      <c r="D84" s="214"/>
      <c r="E84" s="42" t="s">
        <v>7</v>
      </c>
      <c r="F84" s="214"/>
      <c r="G84" s="214"/>
      <c r="H84" s="214"/>
      <c r="I84" s="214"/>
      <c r="J84" s="38"/>
      <c r="L84" s="213"/>
      <c r="M84" s="213"/>
      <c r="N84" s="213"/>
      <c r="O84" s="213"/>
      <c r="P84" s="213"/>
      <c r="Q84" s="213"/>
      <c r="R84" s="213"/>
      <c r="S84" s="213"/>
    </row>
    <row r="85" spans="1:19" ht="6" customHeight="1" thickBot="1" x14ac:dyDescent="0.25">
      <c r="A85" s="185"/>
      <c r="B85" s="186"/>
      <c r="C85" s="186"/>
      <c r="D85" s="186"/>
      <c r="E85" s="186"/>
      <c r="F85" s="186"/>
      <c r="G85" s="186"/>
      <c r="H85" s="186"/>
      <c r="I85" s="186"/>
      <c r="J85" s="187"/>
    </row>
    <row r="86" spans="1:19" s="9" customFormat="1" ht="13.5" thickTop="1" x14ac:dyDescent="0.2">
      <c r="A86" s="6"/>
      <c r="B86" s="7"/>
      <c r="C86" s="44"/>
      <c r="D86" s="118"/>
      <c r="E86" s="8"/>
      <c r="F86" s="118"/>
      <c r="G86" s="118"/>
      <c r="H86" s="118"/>
      <c r="I86" s="118"/>
      <c r="J86" s="6"/>
    </row>
    <row r="87" spans="1:19" ht="54.75" customHeight="1" x14ac:dyDescent="0.2">
      <c r="A87" s="123"/>
      <c r="B87" s="188" t="s">
        <v>37</v>
      </c>
      <c r="C87" s="188"/>
      <c r="D87" s="188"/>
      <c r="E87" s="188"/>
      <c r="F87" s="188"/>
      <c r="G87" s="188"/>
      <c r="H87" s="188"/>
      <c r="I87" s="188"/>
      <c r="J87" s="123"/>
    </row>
    <row r="88" spans="1:19" s="9" customFormat="1" x14ac:dyDescent="0.2">
      <c r="A88" s="6"/>
      <c r="B88" s="7"/>
      <c r="C88" s="118"/>
      <c r="D88" s="118"/>
      <c r="E88" s="8"/>
      <c r="F88" s="118"/>
      <c r="G88" s="118"/>
      <c r="H88" s="118"/>
      <c r="I88" s="118"/>
      <c r="J88" s="6"/>
    </row>
    <row r="89" spans="1:19" ht="45.75" customHeight="1" x14ac:dyDescent="0.2">
      <c r="A89" s="123"/>
      <c r="B89" s="183" t="s">
        <v>39</v>
      </c>
      <c r="C89" s="183"/>
      <c r="D89" s="183"/>
      <c r="E89" s="183"/>
      <c r="F89" s="183"/>
      <c r="G89" s="183"/>
      <c r="H89" s="183"/>
      <c r="I89" s="183"/>
      <c r="J89" s="123"/>
      <c r="L89" s="124"/>
      <c r="M89" s="124"/>
      <c r="N89" s="124"/>
      <c r="O89" s="124"/>
      <c r="P89" s="124"/>
      <c r="Q89" s="124"/>
      <c r="R89" s="124"/>
      <c r="S89" s="124"/>
    </row>
    <row r="90" spans="1:19" s="9" customFormat="1" x14ac:dyDescent="0.2">
      <c r="A90" s="6"/>
      <c r="B90" s="7"/>
      <c r="C90" s="118"/>
      <c r="D90" s="118"/>
      <c r="E90" s="8"/>
      <c r="F90" s="118"/>
      <c r="G90" s="118"/>
      <c r="H90" s="118"/>
      <c r="I90" s="118"/>
      <c r="J90" s="6"/>
      <c r="L90" s="7"/>
      <c r="M90" s="118"/>
      <c r="N90" s="118"/>
      <c r="O90" s="8"/>
      <c r="P90" s="118"/>
      <c r="Q90" s="118"/>
      <c r="R90" s="118"/>
      <c r="S90" s="118"/>
    </row>
    <row r="91" spans="1:19" ht="120" customHeight="1" x14ac:dyDescent="0.2">
      <c r="A91" s="123"/>
      <c r="B91" s="184" t="s">
        <v>38</v>
      </c>
      <c r="C91" s="184"/>
      <c r="D91" s="184"/>
      <c r="E91" s="184"/>
      <c r="F91" s="184"/>
      <c r="G91" s="184"/>
      <c r="H91" s="184"/>
      <c r="I91" s="184"/>
      <c r="J91" s="123"/>
      <c r="L91" s="125"/>
      <c r="M91" s="125"/>
      <c r="N91" s="125"/>
      <c r="O91" s="125"/>
      <c r="P91" s="125"/>
      <c r="Q91" s="125"/>
      <c r="R91" s="125"/>
      <c r="S91" s="125"/>
    </row>
    <row r="92" spans="1:19" s="9" customFormat="1" x14ac:dyDescent="0.2">
      <c r="A92" s="6"/>
      <c r="B92" s="7"/>
      <c r="C92" s="118"/>
      <c r="D92" s="118"/>
      <c r="E92" s="8"/>
      <c r="F92" s="118"/>
      <c r="G92" s="118"/>
      <c r="H92" s="118"/>
      <c r="I92" s="118"/>
      <c r="J92" s="6"/>
      <c r="L92" s="7"/>
      <c r="M92" s="118"/>
      <c r="N92" s="118"/>
      <c r="O92" s="8"/>
      <c r="P92" s="118"/>
      <c r="Q92" s="118"/>
      <c r="R92" s="118"/>
      <c r="S92" s="118"/>
    </row>
    <row r="93" spans="1:19" s="9" customFormat="1" x14ac:dyDescent="0.2">
      <c r="A93" s="6"/>
      <c r="B93" s="7"/>
      <c r="C93" s="118"/>
      <c r="D93" s="51" t="s">
        <v>110</v>
      </c>
      <c r="E93" s="180"/>
      <c r="F93" s="180"/>
      <c r="G93" s="118" t="s">
        <v>111</v>
      </c>
      <c r="H93" s="179"/>
      <c r="I93" s="179"/>
      <c r="J93" s="6"/>
      <c r="K93" s="126"/>
      <c r="L93" s="127" t="s">
        <v>112</v>
      </c>
      <c r="M93" s="118"/>
      <c r="N93" s="118"/>
      <c r="O93" s="8"/>
      <c r="P93" s="118"/>
      <c r="Q93" s="118"/>
      <c r="R93" s="118"/>
      <c r="S93" s="118"/>
    </row>
    <row r="94" spans="1:19" s="9" customFormat="1" ht="6" customHeight="1" thickBot="1" x14ac:dyDescent="0.25">
      <c r="A94" s="6"/>
      <c r="B94" s="7"/>
      <c r="C94" s="118"/>
      <c r="D94" s="118"/>
      <c r="E94" s="8"/>
      <c r="F94" s="118"/>
      <c r="G94" s="118"/>
      <c r="H94" s="118"/>
      <c r="I94" s="118"/>
      <c r="J94" s="6"/>
      <c r="L94" s="7"/>
      <c r="M94" s="118"/>
      <c r="N94" s="118"/>
      <c r="O94" s="8"/>
      <c r="P94" s="118"/>
      <c r="Q94" s="118"/>
      <c r="R94" s="118"/>
      <c r="S94" s="118"/>
    </row>
    <row r="95" spans="1:19" s="9" customFormat="1" ht="15" customHeight="1" x14ac:dyDescent="0.2">
      <c r="A95" s="128" t="str">
        <f>IF(C24=0,"",IF(D34=Hoja1!E17,"",IF(D34=Hoja1!E18,"Firma del solicitante (autoriza la representación)","")))</f>
        <v/>
      </c>
      <c r="B95" s="129"/>
      <c r="C95" s="129"/>
      <c r="D95" s="129"/>
      <c r="E95" s="130"/>
      <c r="F95" s="145" t="str">
        <f>IF(C24=0,"Firma del solicitante",IF(D34=Hoja1!E17,"Firma del representante",IF(D34=Hoja1!E18,"Firma del representante (acepta la representación)","")))</f>
        <v>Firma del solicitante</v>
      </c>
      <c r="G95" s="129"/>
      <c r="H95" s="129"/>
      <c r="I95" s="129"/>
      <c r="J95" s="130"/>
      <c r="K95" s="5"/>
    </row>
    <row r="96" spans="1:19" s="9" customFormat="1" ht="15" customHeight="1" x14ac:dyDescent="0.2">
      <c r="A96" s="131"/>
      <c r="B96" s="132"/>
      <c r="C96" s="132"/>
      <c r="D96" s="132"/>
      <c r="E96" s="133"/>
      <c r="F96" s="132"/>
      <c r="G96" s="132"/>
      <c r="H96" s="132"/>
      <c r="I96" s="132"/>
      <c r="J96" s="133"/>
      <c r="K96" s="5"/>
      <c r="L96" s="127" t="s">
        <v>143</v>
      </c>
    </row>
    <row r="97" spans="1:19" s="9" customFormat="1" ht="15" customHeight="1" x14ac:dyDescent="0.2">
      <c r="A97" s="131"/>
      <c r="B97" s="132"/>
      <c r="C97" s="132"/>
      <c r="E97" s="133"/>
      <c r="F97" s="132"/>
      <c r="G97" s="132"/>
      <c r="H97" s="132"/>
      <c r="I97" s="132"/>
      <c r="J97" s="133"/>
      <c r="K97" s="5"/>
    </row>
    <row r="98" spans="1:19" s="9" customFormat="1" ht="15" customHeight="1" thickBot="1" x14ac:dyDescent="0.25">
      <c r="A98" s="134"/>
      <c r="B98" s="135"/>
      <c r="C98" s="135"/>
      <c r="D98" s="136"/>
      <c r="E98" s="137" t="str">
        <f>IF(C24=0,"",IF(D34=Hoja1!E17,"",IF(D34=Hoja1!E18,C12,"")))</f>
        <v/>
      </c>
      <c r="F98" s="135"/>
      <c r="G98" s="135"/>
      <c r="H98" s="135"/>
      <c r="I98" s="136">
        <f>IF(C24=0,C12,IF(D34=Hoja1!E17,C24,IF(D34=Hoja1!E18,C24,"")))</f>
        <v>0</v>
      </c>
      <c r="J98" s="138"/>
      <c r="K98" s="5"/>
    </row>
    <row r="99" spans="1:19" s="9" customFormat="1" x14ac:dyDescent="0.2">
      <c r="A99" s="6"/>
      <c r="B99" s="7"/>
      <c r="C99" s="118"/>
      <c r="D99" s="118"/>
      <c r="E99" s="8"/>
      <c r="F99" s="118"/>
      <c r="G99" s="118"/>
      <c r="H99" s="118"/>
      <c r="I99" s="118"/>
      <c r="J99" s="6"/>
      <c r="L99" s="7"/>
      <c r="M99" s="118"/>
      <c r="N99" s="118"/>
      <c r="O99" s="8"/>
      <c r="P99" s="118"/>
      <c r="Q99" s="118"/>
      <c r="R99" s="118"/>
      <c r="S99" s="118"/>
    </row>
  </sheetData>
  <sheetProtection algorithmName="SHA-512" hashValue="xYhLjCrljFBCZ6omWQtbHBHN+kRhKDyCL9GpeggEltOtpXtEAbFosexhBfIkFUQb3ieFop7BsA1JgB5QhKoE3w==" saltValue="RnRa6k4Vc0LgKAOQNaJ8sA==" spinCount="100000" sheet="1" selectLockedCells="1"/>
  <mergeCells count="67">
    <mergeCell ref="E93:F93"/>
    <mergeCell ref="H93:I93"/>
    <mergeCell ref="D66:I68"/>
    <mergeCell ref="L68:S68"/>
    <mergeCell ref="L72:S72"/>
    <mergeCell ref="L80:S80"/>
    <mergeCell ref="L74:S74"/>
    <mergeCell ref="B89:I89"/>
    <mergeCell ref="B91:I91"/>
    <mergeCell ref="A85:J85"/>
    <mergeCell ref="B87:I87"/>
    <mergeCell ref="C70:I70"/>
    <mergeCell ref="C82:G82"/>
    <mergeCell ref="C84:D84"/>
    <mergeCell ref="F84:I84"/>
    <mergeCell ref="C26:I26"/>
    <mergeCell ref="E30:F30"/>
    <mergeCell ref="H30:I30"/>
    <mergeCell ref="C32:D32"/>
    <mergeCell ref="F32:I32"/>
    <mergeCell ref="E64:F64"/>
    <mergeCell ref="H64:I64"/>
    <mergeCell ref="E55:F55"/>
    <mergeCell ref="B80:I80"/>
    <mergeCell ref="A72:J72"/>
    <mergeCell ref="L12:R12"/>
    <mergeCell ref="C24:G24"/>
    <mergeCell ref="A1:J4"/>
    <mergeCell ref="A6:J6"/>
    <mergeCell ref="A8:J8"/>
    <mergeCell ref="B10:I10"/>
    <mergeCell ref="C12:G12"/>
    <mergeCell ref="C14:I14"/>
    <mergeCell ref="E18:F18"/>
    <mergeCell ref="H18:I18"/>
    <mergeCell ref="C20:D20"/>
    <mergeCell ref="F20:I20"/>
    <mergeCell ref="B22:I22"/>
    <mergeCell ref="M14:S14"/>
    <mergeCell ref="N18:O18"/>
    <mergeCell ref="Q18:R18"/>
    <mergeCell ref="M20:N20"/>
    <mergeCell ref="P20:S20"/>
    <mergeCell ref="L38:R38"/>
    <mergeCell ref="L70:S70"/>
    <mergeCell ref="L82:S84"/>
    <mergeCell ref="L45:S47"/>
    <mergeCell ref="L50:S52"/>
    <mergeCell ref="L41:S43"/>
    <mergeCell ref="L24:S28"/>
    <mergeCell ref="L30:S33"/>
    <mergeCell ref="L55:S57"/>
    <mergeCell ref="D34:I34"/>
    <mergeCell ref="H40:I40"/>
    <mergeCell ref="H42:I42"/>
    <mergeCell ref="D57:E57"/>
    <mergeCell ref="C61:D61"/>
    <mergeCell ref="H55:I55"/>
    <mergeCell ref="B48:I48"/>
    <mergeCell ref="D44:I44"/>
    <mergeCell ref="D45:I46"/>
    <mergeCell ref="C50:G50"/>
    <mergeCell ref="C52:D52"/>
    <mergeCell ref="G52:I52"/>
    <mergeCell ref="A36:J36"/>
    <mergeCell ref="D38:I38"/>
    <mergeCell ref="B59:I59"/>
  </mergeCells>
  <conditionalFormatting sqref="A95:D98">
    <cfRule type="expression" dxfId="2" priority="1">
      <formula>$C$24=""</formula>
    </cfRule>
  </conditionalFormatting>
  <conditionalFormatting sqref="E95:E98">
    <cfRule type="expression" dxfId="1" priority="2">
      <formula>$C$24=""</formula>
    </cfRule>
  </conditionalFormatting>
  <conditionalFormatting sqref="H42:I42">
    <cfRule type="expression" dxfId="0" priority="8">
      <formula>$D$42="SI"</formula>
    </cfRule>
  </conditionalFormatting>
  <pageMargins left="0.6692913385826772" right="0.6692913385826772" top="0.55118110236220474" bottom="0.55118110236220474" header="0.31496062992125984" footer="0.31496062992125984"/>
  <pageSetup paperSize="9" orientation="portrait" r:id="rId1"/>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1</xdr:col>
                    <xdr:colOff>361950</xdr:colOff>
                    <xdr:row>69</xdr:row>
                    <xdr:rowOff>123825</xdr:rowOff>
                  </from>
                  <to>
                    <xdr:col>1</xdr:col>
                    <xdr:colOff>666750</xdr:colOff>
                    <xdr:row>69</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A6214AAD-4F84-4C0C-937F-01F77FC94A49}">
          <x14:formula1>
            <xm:f>Hoja1!$B$39:$B$40</xm:f>
          </x14:formula1>
          <xm:sqref>D42</xm:sqref>
        </x14:dataValidation>
        <x14:dataValidation type="list" allowBlank="1" showInputMessage="1" showErrorMessage="1" xr:uid="{4243D560-E207-4C22-AA13-30635647A1BF}">
          <x14:formula1>
            <xm:f>Hoja1!$E$2:$E$4</xm:f>
          </x14:formula1>
          <xm:sqref>D57:E57</xm:sqref>
        </x14:dataValidation>
        <x14:dataValidation type="list" allowBlank="1" showInputMessage="1" showErrorMessage="1" xr:uid="{F34F4050-3CE7-4569-B33F-8794EBE4FD4D}">
          <x14:formula1>
            <xm:f>Hoja1!$E$40:$E$44</xm:f>
          </x14:formula1>
          <xm:sqref>C61:D61</xm:sqref>
        </x14:dataValidation>
        <x14:dataValidation type="list" allowBlank="1" showInputMessage="1" showErrorMessage="1" xr:uid="{ECB9201D-29E3-42B7-9DB9-DB9852FD1D0B}">
          <x14:formula1>
            <xm:f>Hoja1!$E$30:$E$33</xm:f>
          </x14:formula1>
          <xm:sqref>H40</xm:sqref>
        </x14:dataValidation>
        <x14:dataValidation type="list" allowBlank="1" showInputMessage="1" showErrorMessage="1" xr:uid="{0C025FB2-DDC4-4712-9F0F-9D79142B486D}">
          <x14:formula1>
            <xm:f>Hoja1!$E$25:$E$27</xm:f>
          </x14:formula1>
          <xm:sqref>D34:I34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Hoja1</vt:lpstr>
      <vt:lpstr>INSTRUCCIONES</vt:lpstr>
      <vt:lpstr>AUTOCONSUMO-GENERACIÓN</vt:lpstr>
      <vt:lpstr>SUMINISTRO ELÉCTRICO</vt:lpstr>
      <vt:lpstr>'AUTOCONSUMO-GENERACIÓN'!Área_de_impresión</vt:lpstr>
      <vt:lpstr>INSTRUCCIONES!Área_de_impresión</vt:lpstr>
      <vt:lpstr>'SUMINISTRO ELÉCTRICO'!Área_de_impresión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Feal Rodríguez</dc:creator>
  <cp:lastModifiedBy>Miguel Feal Rodríguez</cp:lastModifiedBy>
  <cp:lastPrinted>2024-09-27T12:01:14Z</cp:lastPrinted>
  <dcterms:created xsi:type="dcterms:W3CDTF">2024-05-28T15:58:28Z</dcterms:created>
  <dcterms:modified xsi:type="dcterms:W3CDTF">2024-09-27T12:07:02Z</dcterms:modified>
</cp:coreProperties>
</file>