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hlenergia365-my.sharepoint.com/personal/emartinez_hlenergia_com/Documents/ACCESO y CONEXION/Modelos documentacion/En revisión/Dic24/"/>
    </mc:Choice>
  </mc:AlternateContent>
  <xr:revisionPtr revIDLastSave="997" documentId="8_{D8ACD503-29DD-4FBC-A92A-332C6A87EB7E}" xr6:coauthVersionLast="47" xr6:coauthVersionMax="47" xr10:uidLastSave="{13CC39A5-60F1-4391-95FF-A6A64468E488}"/>
  <workbookProtection workbookAlgorithmName="SHA-512" workbookHashValue="4UDVH4GARRBUi/eAlBm29P63PnI3235YrAugoB5HRO9MX7ZRsJKcM6pI3AtwBXA7X0l/KnIsCQKTO66fp1xHfg==" workbookSaltValue="zR9heWGwj4dHy9bwbuHFMw==" workbookSpinCount="100000" lockStructure="1"/>
  <bookViews>
    <workbookView xWindow="-120" yWindow="-120" windowWidth="29040" windowHeight="15840" firstSheet="1" activeTab="1" xr2:uid="{F266A568-80E2-4BA3-B7DB-B85801393F87}"/>
  </bookViews>
  <sheets>
    <sheet name="Hoja1" sheetId="1" state="hidden" r:id="rId1"/>
    <sheet name="INSTRUCCIONES" sheetId="3" r:id="rId2"/>
    <sheet name="AUTOCONSUMO-GENERACIÓN" sheetId="8" r:id="rId3"/>
    <sheet name="SUMINISTRO ELÉCTRICO" sheetId="5" r:id="rId4"/>
  </sheets>
  <definedNames>
    <definedName name="_xlnm.Print_Area" localSheetId="2">'AUTOCONSUMO-GENERACIÓN'!$A$1:$J$106</definedName>
    <definedName name="_xlnm.Print_Area" localSheetId="1">INSTRUCCIONES!$A$1:$J$24</definedName>
    <definedName name="_xlnm.Print_Area" localSheetId="3">'SUMINISTRO ELÉCTRICO'!$A$1:$J$100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 i="8" l="1"/>
  <c r="F72" i="8"/>
  <c r="D72" i="8"/>
  <c r="C72" i="8"/>
  <c r="C77" i="8"/>
  <c r="G77" i="8"/>
  <c r="I106" i="8"/>
  <c r="F103" i="8"/>
  <c r="B81" i="8"/>
  <c r="A6" i="8"/>
  <c r="K50" i="1" s="1" a="1"/>
  <c r="K50" i="1" s="1"/>
  <c r="I77" i="8"/>
  <c r="D77" i="8"/>
  <c r="B77" i="5"/>
  <c r="I100" i="5"/>
  <c r="F97" i="5"/>
  <c r="B78" i="5"/>
  <c r="A6" i="5"/>
  <c r="G40" i="5"/>
  <c r="E27" i="1"/>
  <c r="E26" i="1"/>
  <c r="E25" i="1"/>
  <c r="B82" i="8"/>
  <c r="C74" i="8"/>
  <c r="I62" i="8"/>
  <c r="I66" i="8"/>
  <c r="G66" i="8"/>
  <c r="G64" i="8"/>
  <c r="G62" i="8"/>
  <c r="G60" i="8"/>
  <c r="C56" i="8"/>
  <c r="C54" i="8"/>
  <c r="C52" i="8"/>
  <c r="B83" i="8" l="1"/>
  <c r="B13" i="1"/>
  <c r="B18" i="1" s="1"/>
  <c r="B12" i="1"/>
  <c r="B11" i="1" l="1"/>
  <c r="B10" i="1"/>
  <c r="B21" i="1" l="1"/>
  <c r="B20" i="1"/>
  <c r="B19" i="1"/>
  <c r="B22" i="1" l="1"/>
  <c r="K31" i="1" l="1"/>
  <c r="A14" i="1"/>
  <c r="H12" i="1"/>
  <c r="L8" i="1"/>
  <c r="B25" i="1" l="1"/>
  <c r="B24" i="1"/>
  <c r="B23" i="1"/>
  <c r="B26" i="1"/>
  <c r="B30" i="1" l="1"/>
  <c r="B31" i="1"/>
  <c r="B33" i="1"/>
  <c r="B3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<sst xmlns="http://schemas.openxmlformats.org/spreadsheetml/2006/main" count="370" uniqueCount="210">
  <si>
    <t>…...Seleccionar</t>
  </si>
  <si>
    <t>Desplegable 2</t>
  </si>
  <si>
    <t>Nombre:</t>
  </si>
  <si>
    <t>NIF:</t>
  </si>
  <si>
    <t>Dirección:</t>
  </si>
  <si>
    <t>Provincia:</t>
  </si>
  <si>
    <t>Teléfono:</t>
  </si>
  <si>
    <t xml:space="preserve">E-mail: </t>
  </si>
  <si>
    <t>Núm:</t>
  </si>
  <si>
    <t>C.P.</t>
  </si>
  <si>
    <t>Localidad:</t>
  </si>
  <si>
    <t>Letra:</t>
  </si>
  <si>
    <t>Planta:</t>
  </si>
  <si>
    <t xml:space="preserve">Escalera: </t>
  </si>
  <si>
    <t>SOLICITUD DE ACCESO Y CONEXIÓN A LA RED DE DISTRIBUCIÓN</t>
  </si>
  <si>
    <t>PERSONA DE CONTACTO</t>
  </si>
  <si>
    <t>No urbanizado</t>
  </si>
  <si>
    <t>Denominación:</t>
  </si>
  <si>
    <t xml:space="preserve">Localidad: </t>
  </si>
  <si>
    <t>Coordenadas UTM:</t>
  </si>
  <si>
    <t>HUSO:</t>
  </si>
  <si>
    <t>X:</t>
  </si>
  <si>
    <t>Y:</t>
  </si>
  <si>
    <t>AUTOCONSUMO</t>
  </si>
  <si>
    <t>GENERACIÓN</t>
  </si>
  <si>
    <t>INSTALACIÓN PARA LA QUE SE SOLICITA CONEXIÓN</t>
  </si>
  <si>
    <t>UBICACIÓN</t>
  </si>
  <si>
    <t>TIPO DE INSTALACIÓN</t>
  </si>
  <si>
    <t>TIPO PRODUCTORES</t>
  </si>
  <si>
    <t>TIPO DE SUELO</t>
  </si>
  <si>
    <t xml:space="preserve">kW. </t>
  </si>
  <si>
    <t>TIPO AUTOCONSUMO</t>
  </si>
  <si>
    <t>Individual</t>
  </si>
  <si>
    <t>Colectivo</t>
  </si>
  <si>
    <t>En base a lo establecido en el art. 10 del Real Decreto 1183/2020, de 29 de diciembre, de acceso y conexión a las redes de transporte y distribución de energía eléctrica (en adelante, RD 1183/2020), y en la Circular 1/2021, de 20 de enero, de la Comisión Nacional de los Mercados y la Competencia, por la que se establece la metodología y condiciones del acceso y de la conexión a las redes de transporte y distribución de las instalaciones de producción de energía eléctrica (en adelante, Circular 1/2021), formula la presente solicitud de acceso y conexión a la red de distribución, para la instalación que se identifica en la presente solicitud.</t>
  </si>
  <si>
    <r>
      <rPr>
        <b/>
        <sz val="6.5"/>
        <rFont val="Calibri"/>
        <family val="2"/>
      </rPr>
      <t>CLAUSULA INFORMATIVA DE PROTECCIÓN DE DATOS PERSONALES</t>
    </r>
    <r>
      <rPr>
        <sz val="6.5"/>
        <rFont val="Calibri"/>
        <family val="2"/>
      </rPr>
      <t xml:space="preserve">
</t>
    </r>
    <r>
      <rPr>
        <b/>
        <sz val="6.5"/>
        <rFont val="Calibri"/>
        <family val="2"/>
      </rPr>
      <t>Responsable de Tratamiento</t>
    </r>
    <r>
      <rPr>
        <sz val="6.5"/>
        <rFont val="Calibri"/>
        <family val="2"/>
      </rPr>
      <t xml:space="preserve">: Hidroeléctrica de Laracha S.L.U., con domicilio en Avenida de Arteixo, 19 - 1º D, 15004 A Coruña. 
</t>
    </r>
    <r>
      <rPr>
        <b/>
        <sz val="6.5"/>
        <rFont val="Calibri"/>
        <family val="2"/>
      </rPr>
      <t>Tratamientos:</t>
    </r>
    <r>
      <rPr>
        <sz val="6.5"/>
        <rFont val="Calibri"/>
        <family val="2"/>
      </rPr>
      <t xml:space="preserve"> Gestión documental, contractual y/o administrativa de la solicitud de acceso y conexión a la red de distribución, así como cualquier otro diferente que surja como consecuencia y/o derivado de ésta. 
</t>
    </r>
    <r>
      <rPr>
        <b/>
        <sz val="6.5"/>
        <rFont val="Calibri"/>
        <family val="2"/>
      </rPr>
      <t>Base de legitimación:</t>
    </r>
    <r>
      <rPr>
        <sz val="6.5"/>
        <rFont val="Calibri"/>
        <family val="2"/>
      </rPr>
      <t xml:space="preserve"> Cualquier legislación que sea de aplicación a los tratamientos señalados en el punto anterior. 
</t>
    </r>
    <r>
      <rPr>
        <b/>
        <sz val="6.5"/>
        <rFont val="Calibri"/>
        <family val="2"/>
      </rPr>
      <t>Licitud:</t>
    </r>
    <r>
      <rPr>
        <sz val="6.5"/>
        <rFont val="Calibri"/>
        <family val="2"/>
      </rPr>
      <t xml:space="preserve"> El convenio suscrito y en su caso, el consentimiento expreso otorgado mediante la aceptación y firma del presente documento. 
</t>
    </r>
    <r>
      <rPr>
        <b/>
        <sz val="6.5"/>
        <rFont val="Calibri"/>
        <family val="2"/>
      </rPr>
      <t xml:space="preserve">Tiempo de conservación de los datos: </t>
    </r>
    <r>
      <rPr>
        <sz val="6.5"/>
        <rFont val="Calibri"/>
        <family val="2"/>
      </rPr>
      <t xml:space="preserve">Durante el periodo de tiempo necesario a fin de cumplir con las obligaciones legales que en cualquier momento y en cualquier medida le sean de aplicación a los permisos de acceso y conexión que se tramiten, así como de cualquier otro que surja como consecuencia de los mismos.
</t>
    </r>
    <r>
      <rPr>
        <b/>
        <sz val="6.5"/>
        <rFont val="Calibri"/>
        <family val="2"/>
      </rPr>
      <t>Derechos que le asisten y su ejercicio:</t>
    </r>
    <r>
      <rPr>
        <sz val="6.5"/>
        <rFont val="Calibri"/>
        <family val="2"/>
      </rPr>
      <t xml:space="preserve"> Acceso, Rectificación, Supresión, Oposición y Portabilidad a través de cualquier medio válido, que permita acreditar envío y recepción de la solicitud, a la dirección del Responsable de Tratamiento. Reclamación y tutela de sus derechos ante la Agencia Española de Protección de Datos mediante los mecanismos establecidos al efecto por la misma. 
</t>
    </r>
    <r>
      <rPr>
        <b/>
        <sz val="6.5"/>
        <rFont val="Calibri"/>
        <family val="2"/>
      </rPr>
      <t>Delegado de Protección de Datos:</t>
    </r>
    <r>
      <rPr>
        <sz val="6.5"/>
        <rFont val="Calibri"/>
        <family val="2"/>
      </rPr>
      <t xml:space="preserve"> Galidat, S.L.; Avenida de Arteixo, 19 - 1º D, 15004 A Coruña; dpd@hlenergia.com</t>
    </r>
  </si>
  <si>
    <t>El solicitante declara, bajo su responsabilidad, que tiene interés legítimo para efectuar la presente solicitud, puesto que dispone del título suficiente en relación a la propiedad o posesión de la finca, expectativa de adquirir la propiedad o el alquiler, o cualquier otro interés legítimo válido en derecho. Esta manifestación es fiel y auténtica y, con la firma de la presente solicitud,  asume las responsabilidades legales de toda falsedad u omisión, con total indemnidad para HIDROELÉCTRICA DE LARACHA, S.L.U.</t>
  </si>
  <si>
    <t>Se adjunta justificante de la representacion (copia de poder, autorización, etc)</t>
  </si>
  <si>
    <t>DATOS SOLICITANTE</t>
  </si>
  <si>
    <t>TIPO GENERACIÓN</t>
  </si>
  <si>
    <t>a.1.1  Cogeneraciones que utilicen como combustible el gas natural</t>
  </si>
  <si>
    <t xml:space="preserve">a.1.2  Cogeneraciones que utilicen como combustible principal derivados de petróleo o carbón
</t>
  </si>
  <si>
    <t>a.1.3  Resto de cogeneraciones que utilicen gas natural o derivados de petróleo o carbón, y no cumplan con los límites de establecidos en los subgrupos a.1.1 y 1.1.2</t>
  </si>
  <si>
    <t>a.2 Instalaciones que incluyan una central que utilice energías residuales procedentes de cualquier instalación, máquina o proceso industrial cuya finalidad no sea la producción de energía eléctrica</t>
  </si>
  <si>
    <t>b. Instalaciones que utilicen como energía primaria alguna de las energías renovables no fósiles</t>
  </si>
  <si>
    <t>b.1 Instalaciones que utilicen como energía primaria la energía solar</t>
  </si>
  <si>
    <t>b.1.1 Instalaciones que únicamente utilicen la radiación solar como energía primaria mediante la tecnología fotovoltaica</t>
  </si>
  <si>
    <t>b.1.2 Instalaciones que únicamente utilicen procesos térmicos para la transformación de la energía solar, como energía primaria, en electricidad</t>
  </si>
  <si>
    <t>b.2 Instalaciones que únicamente utilicen como energía primaria la energía eólica</t>
  </si>
  <si>
    <t xml:space="preserve">b.2.1 Instalaciones eólicas ubicadas en tierra </t>
  </si>
  <si>
    <t>b.2.2 Instalaciones eólicas ubicadas en espacios marinos, que incluyen tanto las aguas interiores como el mar territorial</t>
  </si>
  <si>
    <t>b.3 Instalaciones que únicamente utilicen como energía primaria la geotérmica, hidrotérmica, aerotérmica, la de las olas, la de las mareas, la de las rocas calientes y secas, la oceanotérmica y la energía de las corrientes marinas</t>
  </si>
  <si>
    <t>b.4 Centrales hidroeléctricas cuya potencia instalada no sea superior a 10 MW</t>
  </si>
  <si>
    <t>b.4.1 Centrales hidroeléctricas cuyas instalaciones  (presa o azud, toma, canal y otras) hayan sido construidas exclusivamente para uso hidroeléctrico</t>
  </si>
  <si>
    <t>b.4.2 Centrales hidroeléctricas que hayan sido construidas en infraestructuras existentes (presas, canales o conducciones) o dedicadas a otros usos distintos al hidroeléctrico</t>
  </si>
  <si>
    <t>b.5 Centrales hidroeléctricas cuya potencia instalada sea superior a 10 MW</t>
  </si>
  <si>
    <t xml:space="preserve">  b.5.1 Centrales hidroeléctricas cuyas instalaciones (presa o azud, toma, canal y otras) hayan sido construidas exclusivamente para uso hidroeléctrico</t>
  </si>
  <si>
    <t xml:space="preserve">  b.5.2  Centrales hidroeléctricas que hayan sido construidas en infraestructuras existentes (presa, canales o conducciones) o dedicadas a otros usos distintos al hidroeléctrico</t>
  </si>
  <si>
    <t>b.6 Centrales de generación eléctrica o de cogeneración que utilicen como combustible principal biomasa procedente de cultivos energéticos, de actividades agrícolas, ganaderas o de jardinerías, de aprovechamientos forestales y otras operaciones silvícolas en las masas forestales y espacios verdes</t>
  </si>
  <si>
    <t xml:space="preserve">b.7 Centrales de generación eléctrica o de cogeneración que utilicen como combustible principal biolíquido o biogás procedente de la digestión anaerobia de cultivos energéticos, de restos agrícolas, de deyecciones ganaderas, de residuos biodegradables de instalaciones industriales, de residuos domésticos y similares o de lodos de depuración de aguas residuales u otros para los cuales sea de aplicación el proceso de digestión anaerobia (tanto individualmente como en co-digestión), así como el biogás recuperado en los vertederos controlados. </t>
  </si>
  <si>
    <t>b.7.1 Instalaciones que empleen como combustible principal el biogás de vertederos controlados.</t>
  </si>
  <si>
    <t>b.7.2 Instalaciones que empleen como combustible principal biolíquidos o el biogás generado en digestores procedente de cultivos energéticos, restos agrícolas, de deyecciones ganaderas, de residuos biodegradables de instalaciones industriales, de residuos domiciliarios o similares, de lodos de depuración de aguas residuales u otros para los cuales sea de aplicación el proceso de digestión anaerobia.</t>
  </si>
  <si>
    <t>b.8 Centrales de generación eléctrica o de cogeneración que utilicen como combustible principal biomasa procedente de instalaciones industriales del sector agrícola o forestal</t>
  </si>
  <si>
    <t>c.1 Centrales que utilicen como combustible principal residuos domésticos y similares</t>
  </si>
  <si>
    <t>c.2 Centrales que utilicen como combustible principal otros residuos no contemplados en el grupo c.1, combustibles de los grupos b.6, b.7 y b.8 cuando no cumplan con los límites de consumo establecidos para los citados grupos y licores negros</t>
  </si>
  <si>
    <t>a.1 Cogeneraciones</t>
  </si>
  <si>
    <t>Desplegable 3</t>
  </si>
  <si>
    <t>Desplegable 4</t>
  </si>
  <si>
    <t>TENSIÓN</t>
  </si>
  <si>
    <t>15 KV (MT)</t>
  </si>
  <si>
    <t>…..Seleccionar</t>
  </si>
  <si>
    <t>CARACTERÍSTICAS</t>
  </si>
  <si>
    <t xml:space="preserve">Nivel de tensión: </t>
  </si>
  <si>
    <t xml:space="preserve">PUNTO DE CONEXIÓN PROPUESTO: </t>
  </si>
  <si>
    <t>TIPO CONEXIÓN</t>
  </si>
  <si>
    <t>BT - Red interior</t>
  </si>
  <si>
    <t>BT - Caja General de Protección</t>
  </si>
  <si>
    <t>BT - Red de Distribución</t>
  </si>
  <si>
    <t>BT - Cuadro de Distribución</t>
  </si>
  <si>
    <t>BT - Cuadro BT en Centro Transformación</t>
  </si>
  <si>
    <t>MT - En Línea MT</t>
  </si>
  <si>
    <t>MT - En Apoyo MT</t>
  </si>
  <si>
    <t>MT - En Subestación</t>
  </si>
  <si>
    <t>MT - Red interior</t>
  </si>
  <si>
    <t>Tipo:</t>
  </si>
  <si>
    <t xml:space="preserve">Uso de la instalación: </t>
  </si>
  <si>
    <t>Solicita expresamente presupuesto económico de las instalaciones que, de acuerdo con la normativa en vigor, el titular de la red no tenga la obligación de desarrollar, y sean necesarias para llevar a cabo el acceso y conexión de la instalación para la que se solicitan los permisos</t>
  </si>
  <si>
    <t>DOCUMENTACIÓN CONSUMO</t>
  </si>
  <si>
    <t>AMPLIACIÓN POTENCI</t>
  </si>
  <si>
    <t>NO</t>
  </si>
  <si>
    <t>SI</t>
  </si>
  <si>
    <t>Completar los datos de la instalación para la que se solicitan los permisos de acceso y conexión</t>
  </si>
  <si>
    <t>Completar con el mayor detalle posible la ubicación de la instalación</t>
  </si>
  <si>
    <t xml:space="preserve">Marcar esta casilla para que la propuesta previa que le remitiremos, incluya los trabajos de nueva extensión de red que puedan ser necesarios para la acometida y/o conexión del suministro solicitado, y no deban ser realizados necesariamente por la empresa Distribuidora. </t>
  </si>
  <si>
    <t xml:space="preserve">Completar en caso de que se desee designar una persona de contacto, para gestionar la solicitud, diferente al titular o representante. </t>
  </si>
  <si>
    <t>En</t>
  </si>
  <si>
    <t xml:space="preserve">, a </t>
  </si>
  <si>
    <t>Completar fecha y lugar y fecha</t>
  </si>
  <si>
    <t>INSTRUCCIONES PARA COMPLETAR EL FORMULARIO</t>
  </si>
  <si>
    <t>REPRESENTANTE AUTORIZADO</t>
  </si>
  <si>
    <t>DATOS DEL TITULAR DE LA INSTALACIÓN</t>
  </si>
  <si>
    <t>DATOS DEL REPRESENTANTE</t>
  </si>
  <si>
    <t>DATOS DE LA INSTALACIÓN</t>
  </si>
  <si>
    <t>UBICACIÓN DE LA INSTALACIÓN</t>
  </si>
  <si>
    <t>PROPUESTA DEL PUNTO DE CONEXIÓN A LA RED</t>
  </si>
  <si>
    <t>Completar la información relativa al punto de conexión que se desee proponer a la distribuidora</t>
  </si>
  <si>
    <t>Datos adicionales:</t>
  </si>
  <si>
    <t>PRESUPUESTO NUEVA EXTENSIÓN DE RED</t>
  </si>
  <si>
    <t>DOCUMENTACIÓN QUE SE DEBE ACOMPAÑAR A LA SOLICITUD</t>
  </si>
  <si>
    <t>Relación de documentos que deben acomparse a la solicitud</t>
  </si>
  <si>
    <t>2.- Imprimir y firmar el formulario /// o crear un documento pdf y firmarlo electrónicamente</t>
  </si>
  <si>
    <t>3.- Presentar la solicitud, acompañada de la documentación requerida, en la nuestra plataforma web de acceso y conexión:</t>
  </si>
  <si>
    <t>1.- Seleccionar el tipo de solicitud que se desea formular y cumplimentar el formulario correspondiente  (que incluye instrucciones de ayuda en su lateral derecho)</t>
  </si>
  <si>
    <t xml:space="preserve">SELECCIONE EL TIPO DE SOLICITUD: </t>
  </si>
  <si>
    <t>INSTRUCCIONES PARA CUMPLIMENTAR Y PRESENTAR LA SOLICITUD</t>
  </si>
  <si>
    <t>SERVICIOS AUXILIARES</t>
  </si>
  <si>
    <t>AMPLIACIÓN AUTOCONSUMO</t>
  </si>
  <si>
    <t>Servicios Auxiliares:</t>
  </si>
  <si>
    <t>Hibridación:</t>
  </si>
  <si>
    <t>HIBRIDACIÓN</t>
  </si>
  <si>
    <t>DOCUMENTACIÓN</t>
  </si>
  <si>
    <t>Firmar la solicitud</t>
  </si>
  <si>
    <r>
      <t xml:space="preserve">Copia de la presentación de la solicitud de determinación del alcance del estudio de impacto ambiental ordinaria o solicitud de inicio de evaluación de impacto ambiental </t>
    </r>
    <r>
      <rPr>
        <sz val="9"/>
        <color theme="1"/>
        <rFont val="Arial"/>
        <family val="2"/>
      </rPr>
      <t>(sólo en caso de proyectos sometidos a evaluación ambiental ordinaria o simplificada).</t>
    </r>
  </si>
  <si>
    <t>Marcar si se trata de una hibricación, indicando el número de módulos de la instalaicón</t>
  </si>
  <si>
    <t>ACUMULACIÓN</t>
  </si>
  <si>
    <t>PUNTO DE CONEXIÓN</t>
  </si>
  <si>
    <t>TIPO DE PROCEDIMIENOT</t>
  </si>
  <si>
    <t>PROCEDIMIENTO ORDINARIO</t>
  </si>
  <si>
    <t>PROCEDIMIENTO ABREVIADO</t>
  </si>
  <si>
    <t>PUNTO DE CONEXIÓN PROPUESTO</t>
  </si>
  <si>
    <t>AGRUPACIÓN DE INSTALACIONES</t>
  </si>
  <si>
    <t>Confirmación del órgano competente para autorizar la instalación de haber depositado el resguardo acreditativo del depósito de garantía económica, conforme al artículo 23 del RD 1183/2020.</t>
  </si>
  <si>
    <t>*excepcionalmente, se permitirá que las personas físicas puedan remitir su solicitud al email: laracha@hlenergia.com</t>
  </si>
  <si>
    <t>v.2</t>
  </si>
  <si>
    <t>Potencia solicitada:</t>
  </si>
  <si>
    <t>kW.</t>
  </si>
  <si>
    <t>Elementos de acumulación:</t>
  </si>
  <si>
    <t>Marcar si existen elmentos de acumulación, indicándo la potencia de éstos.</t>
  </si>
  <si>
    <t>Tipo solicitud:</t>
  </si>
  <si>
    <t>a. Cogeneración u otras formas de producción de electricidad a partir de energías residuales.</t>
  </si>
  <si>
    <t>c. Instalaciones que utilicen como energía primaria residuos con valorización energética no contemplados en la categoría b), instalaciones que utilicen combustibles de los grupos b.6, b.7 y b.8 cuando no cumplan con los límites de consumo establecidos para los citados subgrupos e instalaciones que utilicen licores negros</t>
  </si>
  <si>
    <t>TIPO CONEXIÓN AUTOCONSUMO</t>
  </si>
  <si>
    <t>Desplegable 1</t>
  </si>
  <si>
    <t>TECNOLOGÍA AUTOCONSUMO</t>
  </si>
  <si>
    <t>Fotovoltaica</t>
  </si>
  <si>
    <t>Eólica</t>
  </si>
  <si>
    <t>Otras</t>
  </si>
  <si>
    <t xml:space="preserve"> </t>
  </si>
  <si>
    <t>Red interior</t>
  </si>
  <si>
    <t>A través de red</t>
  </si>
  <si>
    <t>Selector SI/NO</t>
  </si>
  <si>
    <t>¿Es una amliación de potencia?</t>
  </si>
  <si>
    <t>AUTORIZACIÓN PRODUCTORES</t>
  </si>
  <si>
    <t>AUTORIZACIONES</t>
  </si>
  <si>
    <t>Identificar claramente el punto de conexión a la red que se proponga a la Distribuidora.</t>
  </si>
  <si>
    <t xml:space="preserve">Indicar si la isntalación es para autoconsumo o para generación. </t>
  </si>
  <si>
    <t xml:space="preserve">Seleccionar las caracterísitcas de la instalación en cada subapartado. </t>
  </si>
  <si>
    <t xml:space="preserve">Nombre: </t>
  </si>
  <si>
    <t>CAPACIDAD DE ACCESO SOLICITADA</t>
  </si>
  <si>
    <t xml:space="preserve">Potencia firme solicitada: </t>
  </si>
  <si>
    <t xml:space="preserve">Potencia flexible solicitada: </t>
  </si>
  <si>
    <r>
      <t xml:space="preserve">kW. </t>
    </r>
    <r>
      <rPr>
        <b/>
        <vertAlign val="superscript"/>
        <sz val="10"/>
        <color theme="1"/>
        <rFont val="Calibri"/>
        <family val="2"/>
      </rPr>
      <t>* opcional</t>
    </r>
  </si>
  <si>
    <t>Potencia firme solicitada: indicar la potencia que se solicita</t>
  </si>
  <si>
    <t>¿Se trata de una solicitud para un planteamiento urbanístico de una o más parcelas?</t>
  </si>
  <si>
    <t>Marcar si se trata de una ampliación de potencia de un suministro existente, en cuyo caso debe indicar el CUPS de ese suministro</t>
  </si>
  <si>
    <t>à</t>
  </si>
  <si>
    <t xml:space="preserve">Urbanizado, con todas las dotaciones y servicios requeridos por la legislación urbanística </t>
  </si>
  <si>
    <t>Situación básica del suelo:</t>
  </si>
  <si>
    <t>Imprescindible indicar si la instalación estará ubicada o no en suelo urbanizado. Como regla general: 
-URBANIZADO: Suelo Urbano Consolidado, Suelo de Núcleo Rural
-NO URBANIZADO: Suelo Rústico, Suelo Urbano No Consolidado, Suelo Urbanizable</t>
  </si>
  <si>
    <t>Si es persona física, completar nombre y apellidos
Si es persona jurídica (empresa, administración pública, etc), indicar la razón social</t>
  </si>
  <si>
    <t>Ampliación de potencia:</t>
  </si>
  <si>
    <t xml:space="preserve">Indicar el uso al que se destinará la instalación
Se solicitará licencia urbanística, comunicación previa o título urbanístico habilitante que resulte de aplicación, con carácter previo a la realización de las obras necesarias para la acometida o conexión del suministro solicitado. </t>
  </si>
  <si>
    <t>SOLICITANTE DE LOS PERMISOS DE ACCESO Y CONEXIÓN</t>
  </si>
  <si>
    <t>IMPORTANTE: Los permisos se emitirán a nombre de la persona física o jurídica que se indique en este apartado</t>
  </si>
  <si>
    <t>Plano de urbanización.
Parámetros de la ordenación urbanística (fichas de planeamiento).
Parámetros del sector (edificabilidad máxima del sector, superficie del sector, superficie computable del sector, índice de edificabilidad bruta del sector, densidad máxima de viviendas, reserva de vivienda protegida, reserva dotacional y zonas verdes, ratios W/m2 industria, asignación de potencia y tensión por parcela).
Parámetros de la parcela o edificación, indicando, como mínimo, tipo de consumo (viviendas, industria, comercial, dotacional, zonas verdes…), la asignación de potencia y el nivel de tensión propuesto de alimentación. Asimismo, se indicará si se requiere prever una potencia mínima para posible alimentación alternativa en BT. En el caso de viviendas se detallará el número de viviendas y su nivel de electrificación. En los casos de conexión a redes de baja tensión, plano con propuesta de ubicación de la Caja General de Protección (CGP).
Acreditación del agente urbanizador seleccionado dentro del planeamiento o responsable de la actuación urbanizadora.
Plano con propuesta de ubicación y características de local/terreno para centro de transformación o centro de seccionamiento en aquellas solicitudes que sea previsible la necesidad de su instalación y cesión al gestor de la red de distribución.</t>
  </si>
  <si>
    <t>230 V  (BT Monofásico)</t>
  </si>
  <si>
    <t>400 V (BT Trifásico)</t>
  </si>
  <si>
    <t>Seleccionar SÍ en caso de solicitudes para dotación de suministro eléctrico asociadas a instrumentos de desarrollo urbanístico.</t>
  </si>
  <si>
    <r>
      <rPr>
        <b/>
        <sz val="7"/>
        <rFont val="Calibri"/>
        <family val="2"/>
      </rPr>
      <t>CLAUSULA INFORMATIVA DE PROTECCIÓN DE DATOS PERSONALES</t>
    </r>
    <r>
      <rPr>
        <sz val="7"/>
        <rFont val="Calibri"/>
        <family val="2"/>
      </rPr>
      <t xml:space="preserve">
</t>
    </r>
    <r>
      <rPr>
        <b/>
        <sz val="7"/>
        <rFont val="Calibri"/>
        <family val="2"/>
      </rPr>
      <t>Responsable de Tratamiento</t>
    </r>
    <r>
      <rPr>
        <sz val="7"/>
        <rFont val="Calibri"/>
        <family val="2"/>
      </rPr>
      <t xml:space="preserve">: Hidroeléctrica de Laracha S.L.U., con domicilio en Avenida de Arteixo, 19 - 1º D, 15004 A Coruña. 
</t>
    </r>
    <r>
      <rPr>
        <b/>
        <sz val="7"/>
        <rFont val="Calibri"/>
        <family val="2"/>
      </rPr>
      <t>Tratamientos:</t>
    </r>
    <r>
      <rPr>
        <sz val="7"/>
        <rFont val="Calibri"/>
        <family val="2"/>
      </rPr>
      <t xml:space="preserve"> Gestión documental, contractual y/o administrativa de la solicitud de acceso y conexión a la red de distribución, así como cualquier otro diferente que surja como consecuencia y/o derivado de ésta. 
</t>
    </r>
    <r>
      <rPr>
        <b/>
        <sz val="7"/>
        <rFont val="Calibri"/>
        <family val="2"/>
      </rPr>
      <t>Base de legitimación:</t>
    </r>
    <r>
      <rPr>
        <sz val="7"/>
        <rFont val="Calibri"/>
        <family val="2"/>
      </rPr>
      <t xml:space="preserve"> Cualquier legislación que sea de aplicación a los tratamientos señalados en el punto anterior. 
</t>
    </r>
    <r>
      <rPr>
        <b/>
        <sz val="7"/>
        <rFont val="Calibri"/>
        <family val="2"/>
      </rPr>
      <t>Licitud:</t>
    </r>
    <r>
      <rPr>
        <sz val="7"/>
        <rFont val="Calibri"/>
        <family val="2"/>
      </rPr>
      <t xml:space="preserve"> El convenio suscrito y en su caso, el consentimiento expreso otorgado mediante la aceptación y firma del presente documento. 
</t>
    </r>
    <r>
      <rPr>
        <b/>
        <sz val="7"/>
        <rFont val="Calibri"/>
        <family val="2"/>
      </rPr>
      <t xml:space="preserve">Tiempo de conservación de los datos: </t>
    </r>
    <r>
      <rPr>
        <sz val="7"/>
        <rFont val="Calibri"/>
        <family val="2"/>
      </rPr>
      <t xml:space="preserve">Durante el periodo de tiempo necesario a fin de cumplir con las obligaciones legales que en cualquier momento y en cualquier medida le sean de aplicación a los permisos de acceso y conexión que se tramiten, así como de cualquier otro que surja como consecuencia de los mismos.
</t>
    </r>
    <r>
      <rPr>
        <b/>
        <sz val="7"/>
        <rFont val="Calibri"/>
        <family val="2"/>
      </rPr>
      <t>Derechos que le asisten y su ejercicio:</t>
    </r>
    <r>
      <rPr>
        <sz val="7"/>
        <rFont val="Calibri"/>
        <family val="2"/>
      </rPr>
      <t xml:space="preserve"> Acceso, Rectificación, Supresión, Oposición y Portabilidad a través de cualquier medio válido, que permita acreditar envío y recepción de la solicitud, a la dirección del Responsable de Tratamiento. Reclamación y tutela de sus derechos ante la Agencia Española de Protección de Datos mediante los mecanismos establecidos al efecto por la misma. 
</t>
    </r>
    <r>
      <rPr>
        <b/>
        <sz val="7"/>
        <rFont val="Calibri"/>
        <family val="2"/>
      </rPr>
      <t>Delegado de Protección de Datos:</t>
    </r>
    <r>
      <rPr>
        <sz val="7"/>
        <rFont val="Calibri"/>
        <family val="2"/>
      </rPr>
      <t xml:space="preserve"> Galidat, S.L.; Avenida de Arteixo, 19 - 1º D, 15004 A Coruña; dpd@hlenergia.com</t>
    </r>
  </si>
  <si>
    <r>
      <rPr>
        <b/>
        <sz val="11"/>
        <color theme="1"/>
        <rFont val="Aptos Narrow"/>
        <family val="2"/>
        <scheme val="minor"/>
      </rPr>
      <t>Memoria técnica descriptiva de la instalación del nuevo consumo eléctrico, que contenga, al menos, los siguientes elementos:</t>
    </r>
    <r>
      <rPr>
        <sz val="11"/>
        <color theme="1"/>
        <rFont val="Aptos Narrow"/>
        <family val="2"/>
        <scheme val="minor"/>
      </rPr>
      <t xml:space="preserve">
</t>
    </r>
    <r>
      <rPr>
        <b/>
        <sz val="11"/>
        <color theme="1"/>
        <rFont val="Aptos Narrow"/>
        <family val="2"/>
        <scheme val="minor"/>
      </rPr>
      <t>i</t>
    </r>
    <r>
      <rPr>
        <sz val="11"/>
        <color theme="1"/>
        <rFont val="Aptos Narrow"/>
        <family val="2"/>
        <scheme val="minor"/>
      </rPr>
      <t xml:space="preserve">.	 Identificación de la tipología de instalación del nuevo suministro eléctrico.
</t>
    </r>
    <r>
      <rPr>
        <b/>
        <sz val="11"/>
        <color theme="1"/>
        <rFont val="Aptos Narrow"/>
        <family val="2"/>
        <scheme val="minor"/>
      </rPr>
      <t>ii.</t>
    </r>
    <r>
      <rPr>
        <sz val="11"/>
        <color theme="1"/>
        <rFont val="Aptos Narrow"/>
        <family val="2"/>
        <scheme val="minor"/>
      </rPr>
      <t xml:space="preserve">	Datos técnicos de la solicitud que incluyan el número de suministros, el uso final al que se destina, tipo de solicitud y potencia instalada unitaria por suministro. 
</t>
    </r>
    <r>
      <rPr>
        <b/>
        <sz val="11"/>
        <color theme="1"/>
        <rFont val="Aptos Narrow"/>
        <family val="2"/>
        <scheme val="minor"/>
      </rPr>
      <t>iii.</t>
    </r>
    <r>
      <rPr>
        <sz val="11"/>
        <color theme="1"/>
        <rFont val="Aptos Narrow"/>
        <family val="2"/>
        <scheme val="minor"/>
      </rPr>
      <t xml:space="preserve">	En el caso de disponer de elementos de acumulación de energía eléctrica, descripción de las características técnicas de dichos elementos, incluida su potencia y capacidad de almacenamiento. 
</t>
    </r>
    <r>
      <rPr>
        <b/>
        <sz val="11"/>
        <color theme="1"/>
        <rFont val="Aptos Narrow"/>
        <family val="2"/>
        <scheme val="minor"/>
      </rPr>
      <t>iv.</t>
    </r>
    <r>
      <rPr>
        <sz val="11"/>
        <color theme="1"/>
        <rFont val="Aptos Narrow"/>
        <family val="2"/>
        <scheme val="minor"/>
      </rPr>
      <t xml:space="preserve">	Número de puntos de recarga y su potencia unitaria, si procede. 
</t>
    </r>
    <r>
      <rPr>
        <b/>
        <sz val="11"/>
        <color theme="1"/>
        <rFont val="Aptos Narrow"/>
        <family val="2"/>
        <scheme val="minor"/>
      </rPr>
      <t>v.</t>
    </r>
    <r>
      <rPr>
        <sz val="11"/>
        <color theme="1"/>
        <rFont val="Aptos Narrow"/>
        <family val="2"/>
        <scheme val="minor"/>
      </rPr>
      <t xml:space="preserve">	En solicitudes de capacidad de acceso flexible, perfiles de funcionamiento esperado de la instalación de demanda objeto de la solicitud. 
</t>
    </r>
    <r>
      <rPr>
        <b/>
        <sz val="11"/>
        <color theme="1"/>
        <rFont val="Aptos Narrow"/>
        <family val="2"/>
        <scheme val="minor"/>
      </rPr>
      <t>vi.</t>
    </r>
    <r>
      <rPr>
        <sz val="11"/>
        <color theme="1"/>
        <rFont val="Aptos Narrow"/>
        <family val="2"/>
        <scheme val="minor"/>
      </rPr>
      <t xml:space="preserve">	En el caso de solicitudes de instalaciones de consumo que incorporen generación asociada, la capacidad de acceso solicitada por el consumo y la capacidad de acceso solicitada para generación, así como todos los datos asociados para su evaluación y definidos en la normativa aplicable. Igualmente, para estas solicitudes deberá incluirse un esquema unifilar simplificado con el que pueda comprobarse el cumplimiento de las condiciones aplicables en la normativa vigente a las instalaciones de autoconsumo.
</t>
    </r>
    <r>
      <rPr>
        <b/>
        <sz val="11"/>
        <color theme="1"/>
        <rFont val="Aptos Narrow"/>
        <family val="2"/>
        <scheme val="minor"/>
      </rPr>
      <t>vii.</t>
    </r>
    <r>
      <rPr>
        <sz val="11"/>
        <color theme="1"/>
        <rFont val="Aptos Narrow"/>
        <family val="2"/>
        <scheme val="minor"/>
      </rPr>
      <t xml:space="preserve">	Propuesta de ubicación y definición del elemento frontera. En los casos de conexión a redes de baja tensión, se deberá remitir plano con propuesta de ubicación de la Caja General de Protección (CGP).</t>
    </r>
  </si>
  <si>
    <t xml:space="preserve">El solicitante autoriza al representante para gestionar la soliciutud, mediante firma del </t>
  </si>
  <si>
    <t>Aporta autorización o apoderamiento del solicitante para actúar en su representación, con detalle de su alcance.</t>
  </si>
  <si>
    <t>Es obligatorio completar todos los datos de contacto, especialmetne el número de teléfono y dirección de correo electrónico</t>
  </si>
  <si>
    <t>Potencia flexible solicitada: indicar, si se desea, para el caso de denegación total o parcial de la potencia firme solicitada</t>
  </si>
  <si>
    <t xml:space="preserve">Es necesario aportar autorización del solicitante para la representación, con detalle del alcance de la misma. </t>
  </si>
  <si>
    <t>Justificación de la representación (autorización, poder, etc), con mencion expresa al alcance de la misma.</t>
  </si>
  <si>
    <t>Importante:</t>
  </si>
  <si>
    <t>PRESUPUESTO</t>
  </si>
  <si>
    <t>Indicar potencia de acceso solicitada, e informar si la instalación pertenece a una agruapación, según definición del artículo 7 del Real Decreto 413/2014, superior a 1 MW</t>
  </si>
  <si>
    <t xml:space="preserve">Indicar si la solicitud es para una ampliación de potencia. Si es así, completar el CAU o CIL de la instalación existente. </t>
  </si>
  <si>
    <t>Municipio:</t>
  </si>
  <si>
    <t>Imprescindible indicar la referencia de la parcela catastral.</t>
  </si>
  <si>
    <t>Indica si la instalación va a precisar de servicios auxiliares, y en este caso, la potencia prevista para los mismos</t>
  </si>
  <si>
    <t>En solicitudes que deben tramitarse por procedimiento abreviado, el solicitante tiene la posiblidad de solicitar que sea la Distribudora la que determine el punto de conexión. Escoger esta opción en la casilla del formulario.</t>
  </si>
  <si>
    <t>Ref. Parcela Catastral:</t>
  </si>
  <si>
    <t>¿Forma parte de una agrupación (según definción del art. 7 RD 413/2014) con potencia instalada superior a 1 MW?</t>
  </si>
  <si>
    <t>SOLICITUD DE ACCESO Y CONEXIÓN A LA RED DE DISTRIBUCIÓN
GENERACIÓN / AUTOCONSUMO</t>
  </si>
  <si>
    <t>Anteproyecto de la instalación de generación de electricidad, que contendrá, al menos:
I.	Identificación de la instalación de generación de electricidad, incluyendo la tecnología y la capacidad de acceso para la que se solicitan los permisos, así como las coordenadas UTM de la línea poligonal que circunscribe a la instalación.
II.	En el caso de hibridación, identificación de las distintas tecnologías y potencia de los correspondientes módulos de generación de electricidad.
III.	Nudo, tramo de línea o posición exacta a la que pretende conectarse el productor.
IV.	Esquemas unifilares de la instalación o agrupación de instalaciones objeto de los permisos, incluidas en su caso la línea, posiciones y aparamenta necesarias para la evacuación de la energía generada.
V.	En el caso de disponer de elementos de acumulación de energía eléctrica, descripción de dichos elementos, incluida su capacidad de almacenamiento. Asimismo, se deberá indicar expresamente si la configuración de la instalación para la que se solicitan los permisos permite el consumo de energía eléctrica de la red
VI.	Potencia contratada prevista para el consumo de los servicios auxiliares.
VII.	En el caso de instalaciones de generación de electricidad asociadas a una modalidad de autoconsumo con excedentes, potencia contratada por el consumo o consumos asociados.
VIII.	Presupuesto estimativo de la instalación de generación de electricidad, incluidos en su caso los elementos de acumulación, así como las infraestructuras de evacuación.</t>
  </si>
  <si>
    <t>Ref: Parcela Catastral:</t>
  </si>
  <si>
    <t>Indicar la referencia catastral. DEBE INDICARSE LA REFERENCIA DE LA PARCELA, no la de la edificación, en caso de que no coincidan</t>
  </si>
  <si>
    <t>Coordenadas UTM</t>
  </si>
  <si>
    <t xml:space="preserve">Si es autoconsumo, Indicar los datos del punto de suministro asociado. </t>
  </si>
  <si>
    <t>El solicitante declara, bajo su responsabilidad, que tiene interés legítimo para efectuar la presente solicitud, puesto que dispone del título suficiente en relación a la propiedad o posesión de la finca, expectativa de adquirir la propiedad o el alquiler, o cualquier otro interés legítimo válido en derecho. Esta manifestación es fiel y auténtica y, con la firma de la presente solicitud,  asume las responsabilidades legales de toda falsedad u omisión, con total indemnidad para Hidroeléctrica de Laracha S.L.U.</t>
  </si>
  <si>
    <t>En base a lo establecido en el art. 10 del Real Decreto 1183/2020, de 29 de diciembre, de acceso y conexión a las redes de transporte y distribución de energía eléctrica, y en la Circular 1/2021, de 20 de enero, de la Comisión Nacional de los Mercados y la Competencia, por la que se establece la metodología y condiciones del acceso y de la conexión a las redes de transporte y distribución de las instalaciones de producción de energía eléctrica (en adelante, Circular 1/2021), formula la presente solicitud de acceso y conexión a la red de distribución, para la instalación que se identifica en la presente solicitud.</t>
  </si>
  <si>
    <t>Debe aportar autorización o apoderamiento del solicitante que justifique la representación, con detalle de su alcance.</t>
  </si>
  <si>
    <t>para la realización de las obras de acometida o conexión a la red de distribución se exigirá el título habilitante de naturaleza urbanística que resulte preciso para la edificación o instalación a la que se destinará el suministro eléctrico</t>
  </si>
  <si>
    <t>DOCUMENTACIÓN QUE DEBE ADJUNTARSE A LA SOLICITUD</t>
  </si>
  <si>
    <t xml:space="preserve">Si el solicitante es una empresa o persona jurídica, es obligatorio indicar los datos de su representante legal. 
Si se ha autorizado a un tercero para gestionar la solicitud (instlaador, ingeniería), indicar los datos de éste. </t>
  </si>
  <si>
    <t xml:space="preserve">Si el solicitante es una empresa o persona jurídica, es obligatorio completar los datos de su representante legal. 
Si se ha autorizado a un tercero para gestionar la solicitud (instlaador, ingeniería), indicar los datos de éste. </t>
  </si>
  <si>
    <t>INSTALACIONES DE DEMANDA DE ENERGÍA ELÉCTRICA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</si>
</sst>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Aptos Narrow"/>
      <family val="2"/>
      <scheme val="minor"/>
    </font>
    <font>
      <b/>
      <sz val="11"/>
      <color theme="1"/>
      <name val="Aptos Narrow"/>
      <family val="2"/>
      <scheme val="minor"/>
    </font>
    <font>
      <sz val="10"/>
      <name val="Calibri"/>
      <family val="2"/>
    </font>
    <font>
      <b/>
      <sz val="10"/>
      <name val="Calibri"/>
      <family val="2"/>
    </font>
    <font>
      <sz val="10"/>
      <color theme="1"/>
      <name val="Calibri"/>
      <family val="2"/>
    </font>
    <font>
      <sz val="10"/>
      <color indexed="12"/>
      <name val="Calibri"/>
      <family val="2"/>
    </font>
    <font>
      <sz val="8"/>
      <name val="Calibri"/>
      <family val="2"/>
    </font>
    <font>
      <b/>
      <sz val="10"/>
      <color theme="0"/>
      <name val="Calibri"/>
      <family val="2"/>
    </font>
    <font>
      <sz val="6.5"/>
      <name val="Calibri"/>
      <family val="2"/>
    </font>
    <font>
      <b/>
      <sz val="6.5"/>
      <name val="Calibri"/>
      <family val="2"/>
    </font>
    <font>
      <b/>
      <sz val="11"/>
      <color theme="0"/>
      <name val="Calibri"/>
      <family val="2"/>
    </font>
    <font>
      <b/>
      <sz val="12"/>
      <color theme="0"/>
      <name val="Calibri"/>
      <family val="2"/>
    </font>
    <font>
      <sz val="10"/>
      <color indexed="10"/>
      <name val="Arial"/>
      <family val="2"/>
    </font>
    <font>
      <sz val="10"/>
      <name val="Arial"/>
      <family val="2"/>
    </font>
    <font>
      <sz val="8"/>
      <color theme="0"/>
      <name val="Calibri"/>
      <family val="2"/>
    </font>
    <font>
      <b/>
      <sz val="10"/>
      <color theme="1"/>
      <name val="Calibri"/>
      <family val="2"/>
    </font>
    <font>
      <sz val="8"/>
      <color theme="1"/>
      <name val="Calibri"/>
      <family val="2"/>
    </font>
    <font>
      <b/>
      <sz val="8"/>
      <color theme="1"/>
      <name val="Calibri"/>
      <family val="2"/>
    </font>
    <font>
      <b/>
      <sz val="9"/>
      <name val="Calibri"/>
      <family val="2"/>
    </font>
    <font>
      <b/>
      <sz val="9"/>
      <color theme="1"/>
      <name val="Calibri"/>
      <family val="2"/>
    </font>
    <font>
      <sz val="9"/>
      <color theme="1"/>
      <name val="Calibri"/>
      <family val="2"/>
    </font>
    <font>
      <b/>
      <u/>
      <sz val="9"/>
      <color theme="1"/>
      <name val="Calibri"/>
      <family val="2"/>
    </font>
    <font>
      <sz val="9"/>
      <name val="Calibri"/>
      <family val="2"/>
    </font>
    <font>
      <sz val="9"/>
      <color indexed="12"/>
      <name val="Calibri"/>
      <family val="2"/>
    </font>
    <font>
      <b/>
      <sz val="10"/>
      <color rgb="FFFF0000"/>
      <name val="Calibri"/>
      <family val="2"/>
    </font>
    <font>
      <b/>
      <sz val="11"/>
      <color rgb="FFFF0000"/>
      <name val="Calibri"/>
      <family val="2"/>
    </font>
    <font>
      <b/>
      <sz val="9"/>
      <color rgb="FFFF0000"/>
      <name val="Calibri"/>
      <family val="2"/>
    </font>
    <font>
      <b/>
      <sz val="6"/>
      <color theme="1"/>
      <name val="Calibri"/>
      <family val="2"/>
    </font>
    <font>
      <sz val="10"/>
      <color theme="1"/>
      <name val="Arial"/>
      <family val="2"/>
    </font>
    <font>
      <sz val="9"/>
      <color theme="1"/>
      <name val="Arial"/>
      <family val="2"/>
    </font>
    <font>
      <sz val="8"/>
      <color rgb="FFFF0000"/>
      <name val="Calibri"/>
      <family val="2"/>
    </font>
    <font>
      <b/>
      <sz val="8"/>
      <color theme="0" tint="-0.499984740745262"/>
      <name val="Calibri"/>
      <family val="2"/>
    </font>
    <font>
      <b/>
      <sz val="10"/>
      <color rgb="FFFFFFFF"/>
      <name val="Calibri"/>
      <family val="2"/>
    </font>
    <font>
      <sz val="10"/>
      <color rgb="FF000000"/>
      <name val="Calibri"/>
      <family val="2"/>
    </font>
    <font>
      <sz val="9"/>
      <color rgb="FF000000"/>
      <name val="Calibri"/>
      <family val="2"/>
    </font>
    <font>
      <b/>
      <sz val="9"/>
      <color rgb="FF000000"/>
      <name val="Calibri"/>
      <family val="2"/>
    </font>
    <font>
      <b/>
      <sz val="10"/>
      <color rgb="FF000000"/>
      <name val="Calibri"/>
      <family val="2"/>
    </font>
    <font>
      <b/>
      <u/>
      <sz val="9"/>
      <color rgb="FF000000"/>
      <name val="Calibri"/>
      <family val="2"/>
    </font>
    <font>
      <sz val="10"/>
      <color rgb="FF0000FF"/>
      <name val="Calibri"/>
      <family val="2"/>
    </font>
    <font>
      <b/>
      <sz val="8"/>
      <color rgb="FF000000"/>
      <name val="Calibri"/>
      <family val="2"/>
    </font>
    <font>
      <sz val="7"/>
      <name val="Calibri"/>
      <family val="2"/>
    </font>
    <font>
      <sz val="4"/>
      <color rgb="FF000000"/>
      <name val="Calibri"/>
      <family val="2"/>
    </font>
    <font>
      <b/>
      <vertAlign val="superscript"/>
      <sz val="10"/>
      <color theme="1"/>
      <name val="Calibri"/>
      <family val="2"/>
    </font>
    <font>
      <b/>
      <sz val="10"/>
      <color rgb="FFFF0000"/>
      <name val="Wingdings"/>
      <charset val="2"/>
    </font>
    <font>
      <b/>
      <sz val="7"/>
      <name val="Calibri"/>
      <family val="2"/>
    </font>
    <font>
      <b/>
      <sz val="7"/>
      <color theme="1"/>
      <name val="Calibri"/>
      <family val="2"/>
    </font>
    <font>
      <u/>
      <sz val="10"/>
      <color theme="1"/>
      <name val="Calibri"/>
      <family val="2"/>
    </font>
    <font>
      <b/>
      <sz val="11"/>
      <color rgb="FFFFFFFF"/>
      <name val="Calibri"/>
      <family val="2"/>
    </font>
    <font>
      <b/>
      <sz val="8"/>
      <color rgb="FFFF0000"/>
      <name val="Wingdings"/>
      <charset val="2"/>
    </font>
    <font>
      <b/>
      <sz val="8"/>
      <color rgb="FFFF0000"/>
      <name val="Calibri"/>
      <family val="2"/>
    </font>
    <font>
      <b/>
      <sz val="8"/>
      <name val="Calibri"/>
      <family val="2"/>
    </font>
    <font>
      <sz val="8"/>
      <color indexed="12"/>
      <name val="Calibri"/>
      <family val="2"/>
    </font>
    <font>
      <sz val="8"/>
      <color rgb="FF000000"/>
      <name val="Calibri"/>
      <family val="2"/>
    </font>
    <font>
      <sz val="8"/>
      <color theme="1"/>
      <name val="Aptos Narrow"/>
      <family val="2"/>
      <scheme val="minor"/>
    </font>
    <font>
      <b/>
      <sz val="8"/>
      <color theme="0"/>
      <name val="Calibri"/>
      <family val="2"/>
    </font>
    <font>
      <b/>
      <u/>
      <sz val="8"/>
      <color theme="1"/>
      <name val="Calibri"/>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40"/>
        <bgColor indexed="64"/>
      </patternFill>
    </fill>
    <fill>
      <patternFill patternType="solid">
        <fgColor indexed="42"/>
        <bgColor indexed="64"/>
      </patternFill>
    </fill>
    <fill>
      <patternFill patternType="solid">
        <fgColor theme="3" tint="0.89999084444715716"/>
        <bgColor indexed="64"/>
      </patternFill>
    </fill>
    <fill>
      <patternFill patternType="solid">
        <fgColor rgb="FF7F7F7F"/>
        <bgColor rgb="FF7F7F7F"/>
      </patternFill>
    </fill>
    <fill>
      <patternFill patternType="solid">
        <fgColor rgb="FFDBE9F7"/>
        <bgColor rgb="FFDBE9F7"/>
      </patternFill>
    </fill>
    <fill>
      <patternFill patternType="solid">
        <fgColor rgb="FFFFFFFF"/>
        <bgColor rgb="FFFFFFFF"/>
      </patternFill>
    </fill>
    <fill>
      <patternFill patternType="solid">
        <fgColor rgb="FFFFFFCC"/>
        <bgColor rgb="FFFFFFCC"/>
      </patternFill>
    </fill>
    <fill>
      <patternFill patternType="solid">
        <fgColor theme="0"/>
        <bgColor rgb="FFFFFFCC"/>
      </patternFill>
    </fill>
  </fills>
  <borders count="26">
    <border>
      <left/>
      <right/>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7F7F7F"/>
      </left>
      <right style="medium">
        <color rgb="FF7F7F7F"/>
      </right>
      <top/>
      <bottom/>
      <diagonal/>
    </border>
    <border>
      <left style="thick">
        <color theme="0" tint="-0.499984740745262"/>
      </left>
      <right style="medium">
        <color rgb="FF7F7F7F"/>
      </right>
      <top/>
      <bottom/>
      <diagonal/>
    </border>
    <border>
      <left style="medium">
        <color rgb="FF7F7F7F"/>
      </left>
      <right style="thick">
        <color theme="0" tint="-0.499984740745262"/>
      </right>
      <top/>
      <bottom/>
      <diagonal/>
    </border>
    <border>
      <left style="thick">
        <color theme="0" tint="-0.499984740745262"/>
      </left>
      <right style="medium">
        <color rgb="FF7F7F7F"/>
      </right>
      <top style="thick">
        <color theme="0" tint="-0.499984740745262"/>
      </top>
      <bottom style="thick">
        <color theme="0" tint="-0.499984740745262"/>
      </bottom>
      <diagonal/>
    </border>
    <border>
      <left style="medium">
        <color rgb="FF7F7F7F"/>
      </left>
      <right style="medium">
        <color rgb="FF7F7F7F"/>
      </right>
      <top style="thick">
        <color theme="0" tint="-0.499984740745262"/>
      </top>
      <bottom style="thick">
        <color theme="0" tint="-0.499984740745262"/>
      </bottom>
      <diagonal/>
    </border>
    <border>
      <left style="medium">
        <color rgb="FF7F7F7F"/>
      </left>
      <right style="thick">
        <color theme="0" tint="-0.499984740745262"/>
      </right>
      <top style="thick">
        <color theme="0" tint="-0.499984740745262"/>
      </top>
      <bottom style="thick">
        <color theme="0" tint="-0.499984740745262"/>
      </bottom>
      <diagonal/>
    </border>
  </borders>
  <cellStyleXfs count="1">
    <xf numFmtId="0" fontId="0" fillId="0" borderId="0"/>
  </cellStyleXfs>
  <cellXfs count="288">
    <xf numFmtId="0" fontId="0" fillId="0" borderId="0" xfId="0"/>
    <xf numFmtId="0" fontId="0" fillId="0" borderId="0" xfId="0" applyAlignment="1">
      <alignment horizontal="right"/>
    </xf>
    <xf numFmtId="0" fontId="0" fillId="3" borderId="0" xfId="0" applyFill="1"/>
    <xf numFmtId="0" fontId="1" fillId="0" borderId="0" xfId="0" applyFont="1"/>
    <xf numFmtId="0" fontId="2" fillId="0" borderId="0" xfId="0" applyFont="1"/>
    <xf numFmtId="0" fontId="4" fillId="0" borderId="0" xfId="0" applyFont="1"/>
    <xf numFmtId="0" fontId="2" fillId="2" borderId="0" xfId="0" applyFont="1" applyFill="1"/>
    <xf numFmtId="0" fontId="3" fillId="2" borderId="0" xfId="0" applyFont="1" applyFill="1" applyAlignment="1">
      <alignment horizontal="right" indent="1"/>
    </xf>
    <xf numFmtId="0" fontId="3" fillId="2" borderId="0" xfId="0" applyFont="1" applyFill="1" applyAlignment="1">
      <alignment horizontal="right"/>
    </xf>
    <xf numFmtId="0" fontId="4" fillId="2" borderId="0" xfId="0" applyFont="1" applyFill="1"/>
    <xf numFmtId="0" fontId="3" fillId="2" borderId="0" xfId="0" applyFont="1" applyFill="1" applyAlignment="1">
      <alignment horizontal="left"/>
    </xf>
    <xf numFmtId="0" fontId="3" fillId="4" borderId="0" xfId="0" applyFont="1" applyFill="1" applyProtection="1">
      <protection locked="0"/>
    </xf>
    <xf numFmtId="0" fontId="2" fillId="4" borderId="0" xfId="0" applyFont="1" applyFill="1" applyProtection="1">
      <protection locked="0"/>
    </xf>
    <xf numFmtId="0" fontId="12" fillId="8" borderId="0" xfId="0" applyFont="1" applyFill="1"/>
    <xf numFmtId="0" fontId="13" fillId="0" borderId="0" xfId="0" applyFont="1"/>
    <xf numFmtId="0" fontId="12" fillId="7" borderId="0" xfId="0" applyFont="1" applyFill="1"/>
    <xf numFmtId="0" fontId="0" fillId="2" borderId="0" xfId="0" applyFill="1" applyProtection="1">
      <protection locked="0" hidden="1"/>
    </xf>
    <xf numFmtId="0" fontId="0" fillId="0" borderId="0" xfId="0" applyProtection="1">
      <protection locked="0" hidden="1"/>
    </xf>
    <xf numFmtId="0" fontId="13" fillId="0" borderId="0" xfId="0" applyFont="1" applyProtection="1">
      <protection locked="0" hidden="1"/>
    </xf>
    <xf numFmtId="0" fontId="2" fillId="4" borderId="0" xfId="0" applyFont="1" applyFill="1" applyAlignment="1" applyProtection="1">
      <alignment horizontal="left"/>
      <protection locked="0"/>
    </xf>
    <xf numFmtId="0" fontId="3" fillId="2" borderId="0" xfId="0" applyFont="1" applyFill="1"/>
    <xf numFmtId="0" fontId="16" fillId="0" borderId="0" xfId="0" applyFont="1"/>
    <xf numFmtId="0" fontId="2" fillId="4" borderId="0" xfId="0" applyFont="1" applyFill="1" applyAlignment="1" applyProtection="1">
      <alignment horizontal="center" vertical="center"/>
      <protection locked="0"/>
    </xf>
    <xf numFmtId="0" fontId="3" fillId="2" borderId="0" xfId="0" applyFont="1" applyFill="1" applyAlignment="1">
      <alignment vertical="center" wrapText="1"/>
    </xf>
    <xf numFmtId="0" fontId="24" fillId="0" borderId="0" xfId="0" applyFont="1"/>
    <xf numFmtId="0" fontId="28" fillId="0" borderId="0" xfId="0" applyFont="1" applyAlignment="1">
      <alignment horizontal="justify" vertical="center"/>
    </xf>
    <xf numFmtId="0" fontId="0" fillId="3" borderId="0" xfId="0" applyFill="1" applyAlignment="1">
      <alignment horizontal="left"/>
    </xf>
    <xf numFmtId="0" fontId="0" fillId="0" borderId="0" xfId="0" applyAlignment="1">
      <alignment horizontal="left"/>
    </xf>
    <xf numFmtId="0" fontId="0" fillId="0" borderId="0" xfId="0" applyAlignment="1">
      <alignment wrapText="1"/>
    </xf>
    <xf numFmtId="0" fontId="6" fillId="2" borderId="0" xfId="0" applyFont="1" applyFill="1" applyAlignment="1">
      <alignment horizontal="right" vertical="top"/>
    </xf>
    <xf numFmtId="0" fontId="0" fillId="2" borderId="0" xfId="0" applyFill="1"/>
    <xf numFmtId="0" fontId="2" fillId="0" borderId="1" xfId="0" applyFont="1" applyBorder="1" applyAlignment="1">
      <alignment vertical="center"/>
    </xf>
    <xf numFmtId="0" fontId="2" fillId="0" borderId="0" xfId="0" applyFont="1" applyAlignment="1">
      <alignment vertical="center"/>
    </xf>
    <xf numFmtId="0" fontId="31" fillId="0" borderId="2" xfId="0" applyFont="1" applyBorder="1" applyAlignment="1">
      <alignment horizontal="right" vertical="center"/>
    </xf>
    <xf numFmtId="0" fontId="4" fillId="9" borderId="0" xfId="0" applyFont="1" applyFill="1"/>
    <xf numFmtId="0" fontId="2" fillId="2" borderId="2" xfId="0" applyFont="1" applyFill="1" applyBorder="1" applyAlignment="1">
      <alignment vertical="center"/>
    </xf>
    <xf numFmtId="0" fontId="2" fillId="0" borderId="1" xfId="0" applyFont="1" applyBorder="1"/>
    <xf numFmtId="0" fontId="2" fillId="2" borderId="2" xfId="0" applyFont="1" applyFill="1" applyBorder="1"/>
    <xf numFmtId="0" fontId="4" fillId="0" borderId="1" xfId="0" applyFont="1" applyBorder="1"/>
    <xf numFmtId="0" fontId="3" fillId="2" borderId="2" xfId="0" applyFont="1" applyFill="1" applyBorder="1"/>
    <xf numFmtId="0" fontId="18" fillId="0" borderId="0" xfId="0" applyFont="1" applyAlignment="1">
      <alignment horizontal="right"/>
    </xf>
    <xf numFmtId="0" fontId="2" fillId="2" borderId="0" xfId="0" applyFont="1" applyFill="1" applyAlignment="1">
      <alignment horizontal="left"/>
    </xf>
    <xf numFmtId="0" fontId="2" fillId="0" borderId="0" xfId="0" applyFont="1" applyAlignment="1">
      <alignment horizontal="left"/>
    </xf>
    <xf numFmtId="0" fontId="2" fillId="2" borderId="2" xfId="0" applyFont="1" applyFill="1" applyBorder="1" applyAlignment="1">
      <alignment horizontal="left"/>
    </xf>
    <xf numFmtId="0" fontId="18" fillId="0" borderId="0" xfId="0" applyFont="1"/>
    <xf numFmtId="0" fontId="2" fillId="0" borderId="0" xfId="0" applyFont="1" applyAlignment="1">
      <alignment horizontal="right"/>
    </xf>
    <xf numFmtId="0" fontId="2" fillId="2" borderId="0" xfId="0" applyFont="1" applyFill="1" applyAlignment="1">
      <alignment horizontal="right"/>
    </xf>
    <xf numFmtId="0" fontId="18" fillId="0" borderId="0" xfId="0" applyFont="1" applyAlignment="1">
      <alignment horizontal="left" indent="1"/>
    </xf>
    <xf numFmtId="0" fontId="23" fillId="0" borderId="0" xfId="0" applyFont="1" applyAlignment="1">
      <alignment vertical="top" wrapText="1"/>
    </xf>
    <xf numFmtId="0" fontId="5" fillId="0" borderId="0" xfId="0" applyFont="1" applyAlignment="1">
      <alignment vertical="top" wrapText="1"/>
    </xf>
    <xf numFmtId="0" fontId="5" fillId="2" borderId="2" xfId="0" applyFont="1" applyFill="1" applyBorder="1" applyAlignment="1">
      <alignment vertical="top" wrapText="1"/>
    </xf>
    <xf numFmtId="0" fontId="22" fillId="0" borderId="0" xfId="0" applyFont="1" applyAlignment="1">
      <alignment horizontal="right"/>
    </xf>
    <xf numFmtId="0" fontId="3" fillId="0" borderId="0" xfId="0" applyFont="1" applyAlignment="1">
      <alignment horizontal="right"/>
    </xf>
    <xf numFmtId="0" fontId="16" fillId="0" borderId="1" xfId="0" applyFont="1" applyBorder="1" applyAlignment="1">
      <alignment horizontal="left"/>
    </xf>
    <xf numFmtId="0" fontId="16" fillId="0" borderId="0" xfId="0" applyFont="1" applyAlignment="1">
      <alignment horizontal="left"/>
    </xf>
    <xf numFmtId="0" fontId="16" fillId="2" borderId="2" xfId="0" applyFont="1" applyFill="1" applyBorder="1" applyAlignment="1">
      <alignment horizontal="left"/>
    </xf>
    <xf numFmtId="0" fontId="17" fillId="0" borderId="0" xfId="0" applyFont="1" applyAlignment="1">
      <alignment horizontal="right"/>
    </xf>
    <xf numFmtId="0" fontId="4" fillId="2" borderId="2" xfId="0" applyFont="1" applyFill="1" applyBorder="1"/>
    <xf numFmtId="0" fontId="20" fillId="2" borderId="0" xfId="0" applyFont="1" applyFill="1"/>
    <xf numFmtId="0" fontId="33" fillId="0" borderId="0" xfId="0" applyFont="1" applyAlignment="1">
      <alignment horizontal="center" vertical="center"/>
    </xf>
    <xf numFmtId="0" fontId="33" fillId="11" borderId="0" xfId="0" applyFont="1" applyFill="1" applyAlignment="1">
      <alignment horizontal="center" vertical="center"/>
    </xf>
    <xf numFmtId="0" fontId="33" fillId="0" borderId="1" xfId="0" applyFont="1" applyBorder="1"/>
    <xf numFmtId="0" fontId="33" fillId="0" borderId="0" xfId="0" applyFont="1"/>
    <xf numFmtId="0" fontId="33" fillId="12" borderId="2" xfId="0" applyFont="1" applyFill="1" applyBorder="1"/>
    <xf numFmtId="0" fontId="33" fillId="12" borderId="0" xfId="0" applyFont="1" applyFill="1"/>
    <xf numFmtId="0" fontId="35" fillId="0" borderId="0" xfId="0" applyFont="1" applyAlignment="1">
      <alignment horizontal="right"/>
    </xf>
    <xf numFmtId="0" fontId="33" fillId="0" borderId="2" xfId="0" applyFont="1" applyBorder="1"/>
    <xf numFmtId="0" fontId="34" fillId="0" borderId="0" xfId="0" applyFont="1"/>
    <xf numFmtId="0" fontId="35" fillId="12" borderId="0" xfId="0" applyFont="1" applyFill="1" applyAlignment="1">
      <alignment horizontal="right"/>
    </xf>
    <xf numFmtId="0" fontId="38" fillId="0" borderId="0" xfId="0" applyFont="1" applyAlignment="1">
      <alignment vertical="top" wrapText="1"/>
    </xf>
    <xf numFmtId="0" fontId="38" fillId="12" borderId="2" xfId="0" applyFont="1" applyFill="1" applyBorder="1" applyAlignment="1">
      <alignment vertical="top" wrapText="1"/>
    </xf>
    <xf numFmtId="0" fontId="36" fillId="12" borderId="2" xfId="0" applyFont="1" applyFill="1" applyBorder="1"/>
    <xf numFmtId="0" fontId="33" fillId="12" borderId="1" xfId="0" applyFont="1" applyFill="1" applyBorder="1"/>
    <xf numFmtId="0" fontId="36" fillId="12" borderId="0" xfId="0" applyFont="1" applyFill="1" applyAlignment="1">
      <alignment horizontal="left"/>
    </xf>
    <xf numFmtId="0" fontId="36" fillId="0" borderId="0" xfId="0" applyFont="1"/>
    <xf numFmtId="0" fontId="30" fillId="12" borderId="0" xfId="0" applyFont="1" applyFill="1" applyAlignment="1">
      <alignment horizontal="left" vertical="top" wrapText="1"/>
    </xf>
    <xf numFmtId="0" fontId="34" fillId="0" borderId="0" xfId="0" applyFont="1" applyAlignment="1">
      <alignment horizontal="center"/>
    </xf>
    <xf numFmtId="0" fontId="39" fillId="0" borderId="0" xfId="0" applyFont="1" applyAlignment="1">
      <alignment horizontal="left"/>
    </xf>
    <xf numFmtId="0" fontId="35" fillId="12" borderId="0" xfId="0" applyFont="1" applyFill="1" applyAlignment="1">
      <alignment horizontal="left"/>
    </xf>
    <xf numFmtId="0" fontId="35" fillId="0" borderId="0" xfId="0" applyFont="1" applyAlignment="1">
      <alignment horizontal="left"/>
    </xf>
    <xf numFmtId="0" fontId="36" fillId="14" borderId="0" xfId="0" applyFont="1" applyFill="1" applyAlignment="1">
      <alignment horizontal="center"/>
    </xf>
    <xf numFmtId="0" fontId="36" fillId="12" borderId="0" xfId="0" applyFont="1" applyFill="1"/>
    <xf numFmtId="0" fontId="4" fillId="0" borderId="0" xfId="0" applyFont="1" applyAlignment="1">
      <alignment horizontal="center" vertical="center"/>
    </xf>
    <xf numFmtId="0" fontId="4" fillId="0" borderId="6" xfId="0" applyFont="1" applyBorder="1"/>
    <xf numFmtId="0" fontId="4" fillId="0" borderId="7" xfId="0" applyFont="1" applyBorder="1"/>
    <xf numFmtId="0" fontId="4" fillId="2" borderId="8" xfId="0" applyFont="1" applyFill="1" applyBorder="1"/>
    <xf numFmtId="0" fontId="2" fillId="2" borderId="1" xfId="0" applyFont="1" applyFill="1" applyBorder="1"/>
    <xf numFmtId="0" fontId="2" fillId="2" borderId="0" xfId="0" applyFont="1" applyFill="1" applyAlignment="1">
      <alignment horizontal="center"/>
    </xf>
    <xf numFmtId="0" fontId="18" fillId="0" borderId="0" xfId="0" applyFont="1" applyAlignment="1">
      <alignment horizontal="right" indent="1"/>
    </xf>
    <xf numFmtId="0" fontId="3" fillId="0" borderId="0" xfId="0" applyFont="1" applyAlignment="1">
      <alignment horizontal="right" indent="1"/>
    </xf>
    <xf numFmtId="0" fontId="2" fillId="6" borderId="0" xfId="0" applyFont="1" applyFill="1"/>
    <xf numFmtId="0" fontId="6" fillId="2" borderId="0" xfId="0" applyFont="1" applyFill="1" applyAlignment="1">
      <alignment vertical="top" wrapText="1"/>
    </xf>
    <xf numFmtId="0" fontId="16"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0" fontId="4" fillId="0" borderId="17" xfId="0" applyFont="1" applyBorder="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36" fillId="13" borderId="0" xfId="0" applyFont="1" applyFill="1" applyProtection="1">
      <protection locked="0"/>
    </xf>
    <xf numFmtId="0" fontId="34" fillId="13" borderId="0" xfId="0" applyFont="1" applyFill="1" applyAlignment="1" applyProtection="1">
      <alignment horizontal="center"/>
      <protection locked="0"/>
    </xf>
    <xf numFmtId="0" fontId="35" fillId="12" borderId="0" xfId="0" applyFont="1" applyFill="1" applyAlignment="1" applyProtection="1">
      <alignment horizontal="right"/>
      <protection locked="0"/>
    </xf>
    <xf numFmtId="0" fontId="31" fillId="0" borderId="0" xfId="0" applyFont="1" applyAlignment="1">
      <alignment horizontal="right" vertical="center"/>
    </xf>
    <xf numFmtId="0" fontId="2" fillId="2" borderId="0" xfId="0" applyFont="1" applyFill="1" applyAlignment="1">
      <alignment vertical="center"/>
    </xf>
    <xf numFmtId="0" fontId="4" fillId="9" borderId="0" xfId="0" applyFont="1" applyFill="1" applyAlignment="1">
      <alignment horizontal="center" vertical="center"/>
    </xf>
    <xf numFmtId="0" fontId="4" fillId="0" borderId="2" xfId="0" applyFont="1" applyBorder="1"/>
    <xf numFmtId="0" fontId="20" fillId="0" borderId="0" xfId="0" applyFont="1"/>
    <xf numFmtId="0" fontId="15" fillId="0" borderId="0" xfId="0" applyFont="1"/>
    <xf numFmtId="0" fontId="19" fillId="0" borderId="0" xfId="0" applyFont="1" applyAlignment="1">
      <alignment horizontal="right"/>
    </xf>
    <xf numFmtId="0" fontId="4" fillId="0" borderId="1" xfId="0" applyFont="1" applyBorder="1" applyAlignment="1">
      <alignment horizontal="left"/>
    </xf>
    <xf numFmtId="0" fontId="3" fillId="2" borderId="2" xfId="0" applyFont="1" applyFill="1" applyBorder="1" applyAlignment="1">
      <alignment horizontal="left"/>
    </xf>
    <xf numFmtId="0" fontId="4" fillId="0" borderId="0" xfId="0" applyFont="1" applyAlignment="1">
      <alignment horizontal="left"/>
    </xf>
    <xf numFmtId="0" fontId="21" fillId="0" borderId="0" xfId="0" applyFont="1"/>
    <xf numFmtId="0" fontId="4" fillId="2" borderId="1" xfId="0" applyFont="1" applyFill="1" applyBorder="1"/>
    <xf numFmtId="0" fontId="7" fillId="5" borderId="1" xfId="0" applyFont="1" applyFill="1" applyBorder="1" applyAlignment="1">
      <alignment vertical="center"/>
    </xf>
    <xf numFmtId="0" fontId="7" fillId="5" borderId="2" xfId="0" applyFont="1" applyFill="1" applyBorder="1" applyAlignment="1">
      <alignment vertical="center"/>
    </xf>
    <xf numFmtId="0" fontId="27" fillId="0" borderId="0" xfId="0" applyFont="1" applyAlignment="1">
      <alignment vertical="top" wrapText="1"/>
    </xf>
    <xf numFmtId="0" fontId="30" fillId="2" borderId="0" xfId="0" applyFont="1" applyFill="1" applyAlignment="1">
      <alignment vertical="top" wrapText="1"/>
    </xf>
    <xf numFmtId="0" fontId="43" fillId="0" borderId="0" xfId="0" applyFont="1" applyAlignment="1">
      <alignment horizontal="right"/>
    </xf>
    <xf numFmtId="0" fontId="4" fillId="0" borderId="0" xfId="0" applyFont="1" applyAlignment="1">
      <alignment horizontal="right" vertical="top"/>
    </xf>
    <xf numFmtId="0" fontId="17"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left"/>
    </xf>
    <xf numFmtId="0" fontId="15" fillId="0" borderId="18" xfId="0" applyFont="1" applyBorder="1" applyAlignment="1">
      <alignment horizontal="right" vertical="top"/>
    </xf>
    <xf numFmtId="0" fontId="4" fillId="0" borderId="3" xfId="0" applyFont="1" applyBorder="1"/>
    <xf numFmtId="0" fontId="4" fillId="0" borderId="4" xfId="0" applyFont="1" applyBorder="1"/>
    <xf numFmtId="0" fontId="4" fillId="2" borderId="5" xfId="0" applyFont="1" applyFill="1" applyBorder="1"/>
    <xf numFmtId="0" fontId="45" fillId="0" borderId="0" xfId="0" applyFont="1" applyAlignment="1">
      <alignment horizontal="right" vertical="center"/>
    </xf>
    <xf numFmtId="0" fontId="45" fillId="0" borderId="0" xfId="0" applyFont="1" applyAlignment="1">
      <alignment vertical="top" wrapText="1"/>
    </xf>
    <xf numFmtId="0" fontId="3" fillId="2" borderId="7" xfId="0" applyFont="1" applyFill="1" applyBorder="1" applyAlignment="1">
      <alignment horizontal="right" indent="1"/>
    </xf>
    <xf numFmtId="0" fontId="4" fillId="2" borderId="7" xfId="0" applyFont="1" applyFill="1" applyBorder="1"/>
    <xf numFmtId="0" fontId="43" fillId="0" borderId="0" xfId="0" applyFont="1" applyAlignment="1">
      <alignment horizontal="right" vertical="top"/>
    </xf>
    <xf numFmtId="0" fontId="26" fillId="0" borderId="0" xfId="0" applyFont="1"/>
    <xf numFmtId="0" fontId="21" fillId="0" borderId="0" xfId="0" applyFont="1" applyAlignment="1">
      <alignment horizontal="right"/>
    </xf>
    <xf numFmtId="0" fontId="16" fillId="0" borderId="0" xfId="0" applyFont="1" applyAlignment="1">
      <alignment vertical="top"/>
    </xf>
    <xf numFmtId="0" fontId="4" fillId="0" borderId="0" xfId="0" applyFont="1" applyAlignment="1">
      <alignment horizontal="right" vertical="top" indent="1"/>
    </xf>
    <xf numFmtId="0" fontId="36" fillId="13" borderId="0" xfId="0" applyFont="1" applyFill="1" applyAlignment="1" applyProtection="1">
      <alignment horizontal="center"/>
      <protection locked="0"/>
    </xf>
    <xf numFmtId="0" fontId="4" fillId="2" borderId="0" xfId="0" applyFont="1" applyFill="1" applyAlignment="1">
      <alignment horizontal="left"/>
    </xf>
    <xf numFmtId="0" fontId="35" fillId="14" borderId="0" xfId="0" applyFont="1" applyFill="1" applyProtection="1">
      <protection locked="0"/>
    </xf>
    <xf numFmtId="0" fontId="35" fillId="14" borderId="0" xfId="0" applyFont="1" applyFill="1"/>
    <xf numFmtId="0" fontId="17" fillId="0" borderId="18" xfId="0" applyFont="1" applyBorder="1" applyAlignment="1">
      <alignment horizontal="right" vertical="top"/>
    </xf>
    <xf numFmtId="0" fontId="33" fillId="0" borderId="6" xfId="0" applyFont="1" applyBorder="1"/>
    <xf numFmtId="0" fontId="34" fillId="0" borderId="7" xfId="0" applyFont="1" applyBorder="1"/>
    <xf numFmtId="0" fontId="33" fillId="12" borderId="8" xfId="0" applyFont="1" applyFill="1" applyBorder="1"/>
    <xf numFmtId="0" fontId="46" fillId="0" borderId="0" xfId="0" applyFont="1"/>
    <xf numFmtId="0" fontId="37" fillId="0" borderId="0" xfId="0" applyFont="1" applyAlignment="1">
      <alignment horizontal="right"/>
    </xf>
    <xf numFmtId="0" fontId="2" fillId="2" borderId="0" xfId="0" applyFont="1" applyFill="1" applyProtection="1">
      <protection locked="0"/>
    </xf>
    <xf numFmtId="0" fontId="39" fillId="0" borderId="0" xfId="0" applyFont="1" applyAlignment="1">
      <alignment horizontal="right"/>
    </xf>
    <xf numFmtId="0" fontId="4" fillId="3" borderId="0" xfId="0" applyFont="1" applyFill="1"/>
    <xf numFmtId="0" fontId="16" fillId="2" borderId="0" xfId="0" applyFont="1" applyFill="1"/>
    <xf numFmtId="0" fontId="6" fillId="2" borderId="0" xfId="0" applyFont="1" applyFill="1"/>
    <xf numFmtId="0" fontId="48" fillId="0" borderId="0" xfId="0" applyFont="1" applyAlignment="1">
      <alignment horizontal="right"/>
    </xf>
    <xf numFmtId="0" fontId="49" fillId="2" borderId="0" xfId="0" applyFont="1" applyFill="1"/>
    <xf numFmtId="0" fontId="30" fillId="2" borderId="0" xfId="0" applyFont="1" applyFill="1"/>
    <xf numFmtId="0" fontId="6" fillId="2" borderId="0" xfId="0" applyFont="1" applyFill="1" applyAlignment="1">
      <alignment horizontal="left"/>
    </xf>
    <xf numFmtId="0" fontId="49" fillId="2" borderId="0" xfId="0" applyFont="1" applyFill="1" applyAlignment="1">
      <alignment horizontal="left" vertical="top" wrapText="1"/>
    </xf>
    <xf numFmtId="0" fontId="49" fillId="3" borderId="0" xfId="0" applyFont="1" applyFill="1"/>
    <xf numFmtId="0" fontId="6" fillId="3" borderId="0" xfId="0" applyFont="1" applyFill="1" applyAlignment="1">
      <alignment horizontal="left"/>
    </xf>
    <xf numFmtId="0" fontId="50" fillId="3" borderId="0" xfId="0" applyFont="1" applyFill="1" applyAlignment="1">
      <alignment horizontal="right"/>
    </xf>
    <xf numFmtId="0" fontId="50" fillId="3" borderId="0" xfId="0" applyFont="1" applyFill="1"/>
    <xf numFmtId="0" fontId="50" fillId="2" borderId="0" xfId="0" applyFont="1" applyFill="1" applyAlignment="1">
      <alignment horizontal="right"/>
    </xf>
    <xf numFmtId="0" fontId="6" fillId="2" borderId="0" xfId="0" applyFont="1" applyFill="1" applyAlignment="1">
      <alignment horizontal="right"/>
    </xf>
    <xf numFmtId="0" fontId="49" fillId="2" borderId="0" xfId="0" applyFont="1" applyFill="1" applyAlignment="1">
      <alignment vertical="top"/>
    </xf>
    <xf numFmtId="0" fontId="51" fillId="2" borderId="0" xfId="0" applyFont="1" applyFill="1" applyAlignment="1">
      <alignment vertical="top" wrapText="1"/>
    </xf>
    <xf numFmtId="0" fontId="49" fillId="2" borderId="0" xfId="0" applyFont="1" applyFill="1" applyAlignment="1">
      <alignment wrapText="1"/>
    </xf>
    <xf numFmtId="0" fontId="52" fillId="0" borderId="0" xfId="0" applyFont="1"/>
    <xf numFmtId="0" fontId="52" fillId="12" borderId="0" xfId="0" applyFont="1" applyFill="1"/>
    <xf numFmtId="0" fontId="50" fillId="2" borderId="0" xfId="0" applyFont="1" applyFill="1" applyAlignment="1">
      <alignment horizontal="right" indent="1"/>
    </xf>
    <xf numFmtId="0" fontId="30" fillId="12" borderId="0" xfId="0" applyFont="1" applyFill="1" applyAlignment="1">
      <alignment vertical="top" wrapText="1"/>
    </xf>
    <xf numFmtId="0" fontId="49" fillId="0" borderId="0" xfId="0" applyFont="1"/>
    <xf numFmtId="0" fontId="39" fillId="12" borderId="0" xfId="0" applyFont="1" applyFill="1" applyAlignment="1">
      <alignment horizontal="left"/>
    </xf>
    <xf numFmtId="0" fontId="49" fillId="11" borderId="0" xfId="0" applyFont="1" applyFill="1" applyAlignment="1">
      <alignment horizontal="left" vertical="center"/>
    </xf>
    <xf numFmtId="0" fontId="52" fillId="11" borderId="0" xfId="0" applyFont="1" applyFill="1" applyAlignment="1">
      <alignment horizontal="center" vertical="center"/>
    </xf>
    <xf numFmtId="0" fontId="53" fillId="0" borderId="0" xfId="0" applyFont="1"/>
    <xf numFmtId="0" fontId="49" fillId="9" borderId="0" xfId="0" applyFont="1" applyFill="1" applyAlignment="1">
      <alignment horizontal="left" vertical="top"/>
    </xf>
    <xf numFmtId="0" fontId="16" fillId="2" borderId="0" xfId="0" applyFont="1" applyFill="1" applyAlignment="1">
      <alignment horizontal="left"/>
    </xf>
    <xf numFmtId="0" fontId="6" fillId="2" borderId="0" xfId="0" applyFont="1" applyFill="1" applyAlignment="1">
      <alignment vertical="top"/>
    </xf>
    <xf numFmtId="0" fontId="6" fillId="2" borderId="0" xfId="0" applyFont="1" applyFill="1" applyAlignment="1">
      <alignment horizontal="center"/>
    </xf>
    <xf numFmtId="0" fontId="48" fillId="0" borderId="0" xfId="0" applyFont="1" applyAlignment="1">
      <alignment horizontal="right" vertical="top"/>
    </xf>
    <xf numFmtId="0" fontId="49" fillId="2" borderId="0" xfId="0" applyFont="1" applyFill="1" applyAlignment="1">
      <alignment horizontal="left" indent="1"/>
    </xf>
    <xf numFmtId="0" fontId="52" fillId="9" borderId="0" xfId="0" applyFont="1" applyFill="1" applyAlignment="1">
      <alignment horizontal="center" vertical="center"/>
    </xf>
    <xf numFmtId="0" fontId="52" fillId="9" borderId="0" xfId="0" applyFont="1" applyFill="1"/>
    <xf numFmtId="0" fontId="16" fillId="9" borderId="0" xfId="0" applyFont="1" applyFill="1" applyAlignment="1">
      <alignment horizontal="left"/>
    </xf>
    <xf numFmtId="0" fontId="16" fillId="9" borderId="0" xfId="0" applyFont="1" applyFill="1"/>
    <xf numFmtId="0" fontId="4" fillId="9" borderId="0" xfId="0" applyFont="1" applyFill="1" applyAlignment="1">
      <alignment horizontal="left"/>
    </xf>
    <xf numFmtId="0" fontId="49" fillId="9" borderId="0" xfId="0" applyFont="1" applyFill="1"/>
    <xf numFmtId="0" fontId="50" fillId="2" borderId="0" xfId="0" applyFont="1" applyFill="1"/>
    <xf numFmtId="0" fontId="49" fillId="9" borderId="0" xfId="0" applyFont="1" applyFill="1" applyAlignment="1">
      <alignment horizontal="left" vertical="center"/>
    </xf>
    <xf numFmtId="0" fontId="16" fillId="9" borderId="0" xfId="0" applyFont="1" applyFill="1" applyAlignment="1">
      <alignment horizontal="center" vertical="center"/>
    </xf>
    <xf numFmtId="0" fontId="17" fillId="2" borderId="0" xfId="0" applyFont="1" applyFill="1" applyAlignment="1">
      <alignment horizontal="right"/>
    </xf>
    <xf numFmtId="0" fontId="30" fillId="2" borderId="0" xfId="0" applyFont="1" applyFill="1" applyAlignment="1">
      <alignment horizontal="left" vertical="top"/>
    </xf>
    <xf numFmtId="0" fontId="54" fillId="2" borderId="0" xfId="0" applyFont="1" applyFill="1" applyAlignment="1">
      <alignment vertical="center"/>
    </xf>
    <xf numFmtId="0" fontId="49" fillId="2" borderId="0" xfId="0" applyFont="1" applyFill="1" applyAlignment="1">
      <alignment vertical="top" wrapText="1"/>
    </xf>
    <xf numFmtId="0" fontId="49" fillId="9" borderId="0" xfId="0" applyFont="1" applyFill="1" applyAlignment="1">
      <alignment vertical="top"/>
    </xf>
    <xf numFmtId="0" fontId="30" fillId="9" borderId="0" xfId="0" applyFont="1" applyFill="1" applyAlignment="1">
      <alignment vertical="top"/>
    </xf>
    <xf numFmtId="0" fontId="49" fillId="2" borderId="0" xfId="0" applyFont="1" applyFill="1" applyAlignment="1">
      <alignment horizontal="left"/>
    </xf>
    <xf numFmtId="0" fontId="17" fillId="2" borderId="0" xfId="0" applyFont="1" applyFill="1"/>
    <xf numFmtId="0" fontId="55" fillId="2" borderId="0" xfId="0" applyFont="1" applyFill="1"/>
    <xf numFmtId="0" fontId="7" fillId="5" borderId="0" xfId="0" applyFont="1" applyFill="1" applyAlignment="1">
      <alignment horizontal="center" vertical="center" wrapText="1"/>
    </xf>
    <xf numFmtId="0" fontId="3" fillId="3" borderId="0" xfId="0" applyFont="1" applyFill="1" applyAlignment="1">
      <alignment horizontal="center"/>
    </xf>
    <xf numFmtId="0" fontId="4" fillId="0" borderId="0" xfId="0" applyFont="1" applyAlignment="1">
      <alignment horizontal="left" wrapText="1"/>
    </xf>
    <xf numFmtId="0" fontId="4" fillId="0" borderId="0" xfId="0" applyFont="1" applyAlignment="1">
      <alignment horizontal="left" vertical="top" wrapText="1"/>
    </xf>
    <xf numFmtId="0" fontId="26" fillId="2" borderId="0" xfId="0" applyFont="1" applyFill="1" applyAlignment="1">
      <alignment horizontal="left" vertical="top" wrapText="1"/>
    </xf>
    <xf numFmtId="0" fontId="39" fillId="0" borderId="0" xfId="0" applyFont="1" applyAlignment="1">
      <alignment horizontal="right" vertical="top"/>
    </xf>
    <xf numFmtId="0" fontId="26" fillId="3" borderId="0" xfId="0" applyFont="1" applyFill="1" applyAlignment="1">
      <alignment horizontal="left" wrapText="1"/>
    </xf>
    <xf numFmtId="0" fontId="26" fillId="3" borderId="0" xfId="0" applyFont="1" applyFill="1" applyAlignment="1">
      <alignment horizontal="left" vertical="top" wrapText="1"/>
    </xf>
    <xf numFmtId="0" fontId="35" fillId="14" borderId="0" xfId="0" applyFont="1" applyFill="1" applyAlignment="1" applyProtection="1">
      <alignment horizontal="left"/>
      <protection locked="0"/>
    </xf>
    <xf numFmtId="0" fontId="26" fillId="0" borderId="0" xfId="0" applyFont="1" applyAlignment="1">
      <alignment horizontal="left" vertical="top"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26" fillId="9" borderId="0" xfId="0" applyFont="1" applyFill="1" applyAlignment="1">
      <alignment horizontal="left" vertical="top"/>
    </xf>
    <xf numFmtId="0" fontId="2" fillId="4" borderId="0" xfId="0" applyFont="1" applyFill="1" applyAlignment="1" applyProtection="1">
      <alignment horizontal="left"/>
      <protection locked="0"/>
    </xf>
    <xf numFmtId="0" fontId="49" fillId="2" borderId="0" xfId="0" applyFont="1" applyFill="1" applyAlignment="1">
      <alignment horizontal="left" vertical="top" wrapText="1"/>
    </xf>
    <xf numFmtId="0" fontId="49" fillId="2" borderId="0" xfId="0" applyFont="1" applyFill="1" applyAlignment="1">
      <alignment horizontal="left" wrapText="1"/>
    </xf>
    <xf numFmtId="0" fontId="19" fillId="13" borderId="0" xfId="0" applyFont="1" applyFill="1" applyAlignment="1" applyProtection="1">
      <alignment horizontal="center"/>
      <protection locked="0"/>
    </xf>
    <xf numFmtId="0" fontId="24" fillId="9" borderId="0" xfId="0" applyFont="1" applyFill="1"/>
    <xf numFmtId="0" fontId="25" fillId="9" borderId="0" xfId="0" applyFont="1" applyFill="1" applyAlignment="1">
      <alignment horizontal="left" vertical="center"/>
    </xf>
    <xf numFmtId="0" fontId="24" fillId="11" borderId="0" xfId="0" applyFont="1" applyFill="1" applyAlignment="1">
      <alignment horizontal="left" vertical="center"/>
    </xf>
    <xf numFmtId="0" fontId="34" fillId="12" borderId="0" xfId="0" applyFont="1" applyFill="1"/>
    <xf numFmtId="0" fontId="26" fillId="2" borderId="0" xfId="0" applyFont="1" applyFill="1" applyAlignment="1">
      <alignment horizontal="left" wrapText="1"/>
    </xf>
    <xf numFmtId="0" fontId="49" fillId="12" borderId="0" xfId="0" applyFont="1" applyFill="1" applyAlignment="1">
      <alignment horizontal="left" vertical="top" wrapText="1"/>
    </xf>
    <xf numFmtId="0" fontId="7" fillId="5" borderId="0" xfId="0" applyFont="1" applyFill="1" applyAlignment="1">
      <alignment horizontal="left"/>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22" fillId="2" borderId="0" xfId="0" applyFont="1" applyFill="1" applyAlignment="1">
      <alignment vertical="center"/>
    </xf>
    <xf numFmtId="0" fontId="22" fillId="2" borderId="0" xfId="0" applyFont="1" applyFill="1" applyAlignment="1">
      <alignment vertical="center" wrapText="1"/>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11" xfId="0" applyFont="1" applyFill="1" applyBorder="1" applyAlignment="1">
      <alignment horizontal="left" vertical="center"/>
    </xf>
    <xf numFmtId="0" fontId="47" fillId="10" borderId="23" xfId="0" applyFont="1" applyFill="1" applyBorder="1" applyAlignment="1">
      <alignment horizontal="center" vertical="center"/>
    </xf>
    <xf numFmtId="0" fontId="47" fillId="10" borderId="24" xfId="0" applyFont="1" applyFill="1" applyBorder="1" applyAlignment="1">
      <alignment horizontal="center" vertical="center"/>
    </xf>
    <xf numFmtId="0" fontId="47" fillId="10" borderId="25" xfId="0" applyFont="1" applyFill="1" applyBorder="1" applyAlignment="1">
      <alignment horizontal="center" vertical="center"/>
    </xf>
    <xf numFmtId="0" fontId="4" fillId="13" borderId="0" xfId="0" applyFont="1" applyFill="1" applyProtection="1">
      <protection locked="0"/>
    </xf>
    <xf numFmtId="0" fontId="2" fillId="4" borderId="0" xfId="0" applyFont="1" applyFill="1" applyAlignment="1" applyProtection="1">
      <alignment horizontal="center"/>
      <protection locked="0"/>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2" fillId="10" borderId="0" xfId="0" applyFont="1" applyFill="1" applyAlignment="1">
      <alignment horizontal="left"/>
    </xf>
    <xf numFmtId="0" fontId="15" fillId="13" borderId="0" xfId="0" applyFont="1" applyFill="1" applyAlignment="1" applyProtection="1">
      <alignment horizontal="center"/>
      <protection locked="0"/>
    </xf>
    <xf numFmtId="0" fontId="16" fillId="13" borderId="0" xfId="0" applyFont="1" applyFill="1" applyAlignment="1" applyProtection="1">
      <alignment horizontal="left"/>
      <protection locked="0"/>
    </xf>
    <xf numFmtId="0" fontId="24" fillId="9" borderId="0" xfId="0" applyFont="1" applyFill="1" applyAlignment="1">
      <alignment horizontal="left"/>
    </xf>
    <xf numFmtId="0" fontId="20" fillId="2" borderId="0" xfId="0" applyFont="1" applyFill="1" applyAlignment="1" applyProtection="1">
      <alignment horizontal="center"/>
      <protection locked="0"/>
    </xf>
    <xf numFmtId="0" fontId="41" fillId="0" borderId="0" xfId="0" applyFont="1" applyAlignment="1">
      <alignment horizontal="right" vertical="center" wrapText="1"/>
    </xf>
    <xf numFmtId="0" fontId="20" fillId="2" borderId="0" xfId="0" applyFont="1" applyFill="1" applyAlignment="1" applyProtection="1">
      <alignment horizontal="left" vertical="top"/>
      <protection locked="0"/>
    </xf>
    <xf numFmtId="0" fontId="35" fillId="4" borderId="0" xfId="0" applyFont="1" applyFill="1" applyAlignment="1" applyProtection="1">
      <alignment horizontal="center"/>
      <protection locked="0"/>
    </xf>
    <xf numFmtId="0" fontId="32" fillId="10" borderId="21" xfId="0" applyFont="1" applyFill="1" applyBorder="1" applyAlignment="1">
      <alignment horizontal="center" vertical="center"/>
    </xf>
    <xf numFmtId="0" fontId="32" fillId="10" borderId="20" xfId="0" applyFont="1" applyFill="1" applyBorder="1" applyAlignment="1">
      <alignment horizontal="center" vertical="center"/>
    </xf>
    <xf numFmtId="0" fontId="32" fillId="10" borderId="22" xfId="0" applyFont="1" applyFill="1" applyBorder="1" applyAlignment="1">
      <alignment horizontal="center" vertical="center"/>
    </xf>
    <xf numFmtId="0" fontId="4" fillId="4" borderId="0" xfId="0" applyFont="1" applyFill="1" applyAlignment="1" applyProtection="1">
      <alignment horizontal="center"/>
      <protection locked="0"/>
    </xf>
    <xf numFmtId="0" fontId="22" fillId="2" borderId="0" xfId="0" applyFont="1" applyFill="1" applyAlignment="1">
      <alignment horizontal="left" vertical="top" wrapText="1"/>
    </xf>
    <xf numFmtId="0" fontId="6" fillId="6" borderId="0" xfId="0" applyFont="1" applyFill="1" applyAlignment="1">
      <alignment horizontal="left" vertical="top" wrapText="1"/>
    </xf>
    <xf numFmtId="0" fontId="8" fillId="6" borderId="0" xfId="0" applyFont="1" applyFill="1" applyAlignment="1">
      <alignment horizontal="left" vertical="top" wrapText="1"/>
    </xf>
    <xf numFmtId="0" fontId="6" fillId="6" borderId="0" xfId="0" applyFont="1" applyFill="1" applyAlignment="1">
      <alignment horizontal="left" wrapText="1"/>
    </xf>
    <xf numFmtId="0" fontId="14" fillId="5" borderId="0" xfId="0" applyFont="1" applyFill="1" applyAlignment="1">
      <alignment horizontal="left" vertical="center" wrapText="1"/>
    </xf>
    <xf numFmtId="0" fontId="49" fillId="9" borderId="0" xfId="0" applyFont="1" applyFill="1" applyAlignment="1">
      <alignment horizontal="left" vertical="top"/>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5" xfId="0" applyFont="1" applyBorder="1" applyAlignment="1">
      <alignment horizontal="left" vertical="top" wrapText="1"/>
    </xf>
    <xf numFmtId="0" fontId="17" fillId="0" borderId="0" xfId="0" applyFont="1" applyAlignment="1">
      <alignment horizontal="left" vertical="top" wrapText="1"/>
    </xf>
    <xf numFmtId="0" fontId="19" fillId="0" borderId="0" xfId="0" applyFont="1" applyAlignment="1">
      <alignment horizontal="left" vertical="top" wrapText="1"/>
    </xf>
    <xf numFmtId="0" fontId="18" fillId="4" borderId="0" xfId="0" applyFont="1" applyFill="1" applyAlignment="1" applyProtection="1">
      <alignment horizontal="center"/>
      <protection locked="0"/>
    </xf>
    <xf numFmtId="0" fontId="40" fillId="6" borderId="0" xfId="0" applyFont="1" applyFill="1" applyAlignment="1">
      <alignment horizontal="left" vertical="top"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49" fillId="3" borderId="0" xfId="0" applyFont="1" applyFill="1" applyAlignment="1">
      <alignment horizontal="left" wrapText="1"/>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4" fillId="4" borderId="0" xfId="0" applyFont="1" applyFill="1" applyAlignment="1" applyProtection="1">
      <alignment horizontal="left"/>
      <protection locked="0"/>
    </xf>
    <xf numFmtId="0" fontId="49" fillId="2" borderId="0" xfId="0" applyFont="1" applyFill="1" applyAlignment="1">
      <alignment horizontal="center" vertical="top" wrapText="1"/>
    </xf>
    <xf numFmtId="0" fontId="30" fillId="2" borderId="0" xfId="0" applyFont="1" applyFill="1" applyAlignment="1">
      <alignment horizontal="left" vertical="top" wrapText="1"/>
    </xf>
    <xf numFmtId="0" fontId="15" fillId="4" borderId="0" xfId="0" applyFont="1" applyFill="1" applyAlignment="1" applyProtection="1">
      <alignment horizontal="center"/>
      <protection locked="0"/>
    </xf>
    <xf numFmtId="0" fontId="49" fillId="3" borderId="0" xfId="0" applyFont="1" applyFill="1" applyAlignment="1">
      <alignment horizontal="left" vertical="top" wrapText="1"/>
    </xf>
    <xf numFmtId="0" fontId="3" fillId="4" borderId="0" xfId="0" applyFont="1" applyFill="1" applyAlignment="1" applyProtection="1">
      <alignment horizontal="left"/>
      <protection locked="0"/>
    </xf>
    <xf numFmtId="0" fontId="49" fillId="2" borderId="0" xfId="0" applyFont="1" applyFill="1" applyAlignment="1">
      <alignment horizontal="left" vertical="top"/>
    </xf>
  </cellXfs>
  <cellStyles count="1">
    <cellStyle name="Normal" xfId="0" builtinId="0"/>
  </cellStyles>
  <dxfs count="8">
    <dxf>
      <fill>
        <patternFill>
          <bgColor rgb="FFFFFFCC"/>
        </patternFill>
      </fill>
    </dxf>
    <dxf>
      <fill>
        <patternFill>
          <bgColor rgb="FFFFFFCC"/>
        </patternFill>
      </fill>
    </dxf>
    <dxf>
      <fill>
        <patternFill>
          <bgColor rgb="FFFFFFCC"/>
        </patternFill>
      </fill>
    </dxf>
    <dxf>
      <fill>
        <patternFill>
          <bgColor rgb="FFFFFFCC"/>
        </patternFill>
      </fill>
    </dxf>
    <dxf>
      <border>
        <left/>
        <right/>
        <top/>
        <bottom/>
        <vertical/>
        <horizontal/>
      </border>
    </dxf>
    <dxf>
      <fill>
        <patternFill>
          <bgColor rgb="FFFFFFCC"/>
        </patternFill>
      </fill>
    </dxf>
    <dxf>
      <font>
        <color rgb="FF000000"/>
        <family val="2"/>
      </font>
      <fill>
        <patternFill patternType="solid">
          <fgColor rgb="FFFFFFCC"/>
          <bgColor rgb="FFFFFFCC"/>
        </patternFill>
      </fill>
    </dxf>
    <dxf>
      <border>
        <left/>
        <right/>
        <top/>
        <bottom/>
        <vertical/>
        <horizontal/>
      </border>
    </dxf>
  </dxfs>
  <tableStyles count="0" defaultTableStyle="TableStyleMedium2" defaultPivotStyle="PivotStyleLight16"/>
  <colors>
    <mruColors>
      <color rgb="FFD70036"/>
      <color rgb="FFFFFFCC"/>
      <color rgb="FFFFFF99"/>
      <color rgb="FFFFD5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accesoyconexion.sercide.com/solicitud/6c98c2af79654678917f1a3bbef7af2154ca8ddfdd3db11fb56d29a9aa7accdf" TargetMode="External"/><Relationship Id="rId2" Type="http://schemas.openxmlformats.org/officeDocument/2006/relationships/hyperlink" Target="#'SUMINISTRO EL&#201;CTRICO'!C12"/><Relationship Id="rId1" Type="http://schemas.openxmlformats.org/officeDocument/2006/relationships/hyperlink" Target="#'AUTOCONSUMO-GENERACI&#211;N'!C12"/></Relationships>
</file>

<file path=xl/drawings/drawing1.xml><?xml version="1.0" encoding="utf-8"?>
<xdr:wsDr xmlns:xdr="http://schemas.openxmlformats.org/drawingml/2006/spreadsheetDrawing" xmlns:a="http://schemas.openxmlformats.org/drawingml/2006/main">
  <xdr:oneCellAnchor>
    <xdr:from>
      <xdr:col>3</xdr:col>
      <xdr:colOff>17214</xdr:colOff>
      <xdr:row>19</xdr:row>
      <xdr:rowOff>68855</xdr:rowOff>
    </xdr:from>
    <xdr:ext cx="184731" cy="26456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436439" y="7469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1</xdr:col>
      <xdr:colOff>11475</xdr:colOff>
      <xdr:row>19</xdr:row>
      <xdr:rowOff>17213</xdr:rowOff>
    </xdr:from>
    <xdr:to>
      <xdr:col>4</xdr:col>
      <xdr:colOff>510676</xdr:colOff>
      <xdr:row>20</xdr:row>
      <xdr:rowOff>160662</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14758" y="5003493"/>
          <a:ext cx="2478795" cy="304112"/>
        </a:xfrm>
        <a:prstGeom prst="roundRect">
          <a:avLst/>
        </a:prstGeom>
        <a:solidFill>
          <a:srgbClr val="D7003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a:t>AUTOCONSUMO</a:t>
          </a:r>
          <a:r>
            <a:rPr lang="es-ES" sz="1100" baseline="0"/>
            <a:t> /  GENERACIÓN</a:t>
          </a:r>
        </a:p>
        <a:p>
          <a:pPr algn="l"/>
          <a:endParaRPr lang="es-ES" sz="1100"/>
        </a:p>
      </xdr:txBody>
    </xdr:sp>
    <xdr:clientData/>
  </xdr:twoCellAnchor>
  <xdr:twoCellAnchor>
    <xdr:from>
      <xdr:col>5</xdr:col>
      <xdr:colOff>126235</xdr:colOff>
      <xdr:row>19</xdr:row>
      <xdr:rowOff>17213</xdr:rowOff>
    </xdr:from>
    <xdr:to>
      <xdr:col>8</xdr:col>
      <xdr:colOff>625437</xdr:colOff>
      <xdr:row>20</xdr:row>
      <xdr:rowOff>160662</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2868976" y="5003493"/>
          <a:ext cx="2478795" cy="304112"/>
        </a:xfrm>
        <a:prstGeom prst="roundRect">
          <a:avLst/>
        </a:prstGeom>
        <a:solidFill>
          <a:srgbClr val="156082"/>
        </a:solidFill>
        <a:ln w="19050" cap="flat" cmpd="sng" algn="ctr">
          <a:solidFill>
            <a:srgbClr val="156082">
              <a:shade val="1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 lastClr="FFFFFF"/>
              </a:solidFill>
              <a:effectLst/>
              <a:uLnTx/>
              <a:uFillTx/>
              <a:latin typeface="Aptos Narrow" panose="02110004020202020204"/>
              <a:ea typeface="+mn-ea"/>
              <a:cs typeface="+mn-cs"/>
            </a:rPr>
            <a:t>SUMINISTRO ELÉCTRICO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xdr:from>
      <xdr:col>3</xdr:col>
      <xdr:colOff>160664</xdr:colOff>
      <xdr:row>13</xdr:row>
      <xdr:rowOff>17214</xdr:rowOff>
    </xdr:from>
    <xdr:to>
      <xdr:col>7</xdr:col>
      <xdr:colOff>0</xdr:colOff>
      <xdr:row>15</xdr:row>
      <xdr:rowOff>0</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1583676" y="2105828"/>
          <a:ext cx="2478794" cy="30411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s-ES" sz="700" b="1" baseline="0"/>
            <a:t>PLATAFORMA DE ACCESO Y CONEXIÓN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17214</xdr:colOff>
      <xdr:row>75</xdr:row>
      <xdr:rowOff>0</xdr:rowOff>
    </xdr:from>
    <xdr:ext cx="184731" cy="264560"/>
    <xdr:sp macro="" textlink="">
      <xdr:nvSpPr>
        <xdr:cNvPr id="2" name="CuadroTexto 1">
          <a:extLst>
            <a:ext uri="{FF2B5EF4-FFF2-40B4-BE49-F238E27FC236}">
              <a16:creationId xmlns:a16="http://schemas.microsoft.com/office/drawing/2014/main" id="{F22CE7C7-E52C-4809-A63B-5E153A588362}"/>
            </a:ext>
          </a:extLst>
        </xdr:cNvPr>
        <xdr:cNvSpPr txBox="1"/>
      </xdr:nvSpPr>
      <xdr:spPr>
        <a:xfrm>
          <a:off x="3141414"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214284</xdr:colOff>
      <xdr:row>8</xdr:row>
      <xdr:rowOff>0</xdr:rowOff>
    </xdr:from>
    <xdr:ext cx="184731" cy="264560"/>
    <xdr:sp macro="" textlink="">
      <xdr:nvSpPr>
        <xdr:cNvPr id="4" name="CuadroTexto 3">
          <a:extLst>
            <a:ext uri="{FF2B5EF4-FFF2-40B4-BE49-F238E27FC236}">
              <a16:creationId xmlns:a16="http://schemas.microsoft.com/office/drawing/2014/main" id="{9B29F40D-4B0B-4D5C-A212-E2C48A7D01CD}"/>
            </a:ext>
          </a:extLst>
        </xdr:cNvPr>
        <xdr:cNvSpPr txBox="1"/>
      </xdr:nvSpPr>
      <xdr:spPr>
        <a:xfrm>
          <a:off x="8320059" y="3240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92</xdr:row>
          <xdr:rowOff>66675</xdr:rowOff>
        </xdr:from>
        <xdr:to>
          <xdr:col>1</xdr:col>
          <xdr:colOff>476250</xdr:colOff>
          <xdr:row>92</xdr:row>
          <xdr:rowOff>285750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17214</xdr:colOff>
      <xdr:row>75</xdr:row>
      <xdr:rowOff>0</xdr:rowOff>
    </xdr:from>
    <xdr:ext cx="184731" cy="264560"/>
    <xdr:sp macro="" textlink="">
      <xdr:nvSpPr>
        <xdr:cNvPr id="5" name="CuadroTexto 4">
          <a:extLst>
            <a:ext uri="{FF2B5EF4-FFF2-40B4-BE49-F238E27FC236}">
              <a16:creationId xmlns:a16="http://schemas.microsoft.com/office/drawing/2014/main" id="{A45E707E-711B-4A2E-BB52-D0524984F54C}"/>
            </a:ext>
          </a:extLst>
        </xdr:cNvPr>
        <xdr:cNvSpPr txBox="1"/>
      </xdr:nvSpPr>
      <xdr:spPr>
        <a:xfrm>
          <a:off x="9627939"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75</xdr:row>
      <xdr:rowOff>0</xdr:rowOff>
    </xdr:from>
    <xdr:ext cx="184731" cy="264560"/>
    <xdr:sp macro="" textlink="">
      <xdr:nvSpPr>
        <xdr:cNvPr id="6" name="CuadroTexto 5">
          <a:extLst>
            <a:ext uri="{FF2B5EF4-FFF2-40B4-BE49-F238E27FC236}">
              <a16:creationId xmlns:a16="http://schemas.microsoft.com/office/drawing/2014/main" id="{48E7C4FA-B037-4AFF-8D39-937367D63F61}"/>
            </a:ext>
          </a:extLst>
        </xdr:cNvPr>
        <xdr:cNvSpPr txBox="1"/>
      </xdr:nvSpPr>
      <xdr:spPr>
        <a:xfrm>
          <a:off x="8122989" y="4917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75</xdr:row>
      <xdr:rowOff>0</xdr:rowOff>
    </xdr:from>
    <xdr:ext cx="184731" cy="264560"/>
    <xdr:sp macro="" textlink="">
      <xdr:nvSpPr>
        <xdr:cNvPr id="7" name="CuadroTexto 6">
          <a:extLst>
            <a:ext uri="{FF2B5EF4-FFF2-40B4-BE49-F238E27FC236}">
              <a16:creationId xmlns:a16="http://schemas.microsoft.com/office/drawing/2014/main" id="{A9401BC8-0B39-4CD8-BCFF-603CCA6C552F}"/>
            </a:ext>
          </a:extLst>
        </xdr:cNvPr>
        <xdr:cNvSpPr txBox="1"/>
      </xdr:nvSpPr>
      <xdr:spPr>
        <a:xfrm>
          <a:off x="8122989" y="5145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214284</xdr:colOff>
      <xdr:row>24</xdr:row>
      <xdr:rowOff>49148</xdr:rowOff>
    </xdr:from>
    <xdr:ext cx="184731" cy="264560"/>
    <xdr:sp macro="" textlink="">
      <xdr:nvSpPr>
        <xdr:cNvPr id="8" name="CuadroTexto 7">
          <a:extLst>
            <a:ext uri="{FF2B5EF4-FFF2-40B4-BE49-F238E27FC236}">
              <a16:creationId xmlns:a16="http://schemas.microsoft.com/office/drawing/2014/main" id="{DAF66B52-5C4E-4C71-813D-F8AA9B4DAEA0}"/>
            </a:ext>
          </a:extLst>
        </xdr:cNvPr>
        <xdr:cNvSpPr txBox="1"/>
      </xdr:nvSpPr>
      <xdr:spPr>
        <a:xfrm>
          <a:off x="8320059" y="3240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2</xdr:col>
      <xdr:colOff>17214</xdr:colOff>
      <xdr:row>75</xdr:row>
      <xdr:rowOff>0</xdr:rowOff>
    </xdr:from>
    <xdr:ext cx="184731" cy="264560"/>
    <xdr:sp macro="" textlink="">
      <xdr:nvSpPr>
        <xdr:cNvPr id="9" name="CuadroTexto 8">
          <a:extLst>
            <a:ext uri="{FF2B5EF4-FFF2-40B4-BE49-F238E27FC236}">
              <a16:creationId xmlns:a16="http://schemas.microsoft.com/office/drawing/2014/main" id="{D6D10AAE-0663-445C-8120-F121D0B162ED}"/>
            </a:ext>
          </a:extLst>
        </xdr:cNvPr>
        <xdr:cNvSpPr txBox="1"/>
      </xdr:nvSpPr>
      <xdr:spPr>
        <a:xfrm>
          <a:off x="1543158" y="9398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17214</xdr:colOff>
      <xdr:row>62</xdr:row>
      <xdr:rowOff>0</xdr:rowOff>
    </xdr:from>
    <xdr:ext cx="184731" cy="2645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3141414" y="148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3</xdr:col>
      <xdr:colOff>17214</xdr:colOff>
      <xdr:row>43</xdr:row>
      <xdr:rowOff>68855</xdr:rowOff>
    </xdr:from>
    <xdr:ext cx="184731" cy="264560"/>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636464" y="9698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214284</xdr:colOff>
      <xdr:row>24</xdr:row>
      <xdr:rowOff>49148</xdr:rowOff>
    </xdr:from>
    <xdr:ext cx="184731" cy="264560"/>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775163" y="3248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mc:AlternateContent xmlns:mc="http://schemas.openxmlformats.org/markup-compatibility/2006">
    <mc:Choice xmlns:a14="http://schemas.microsoft.com/office/drawing/2010/main" Requires="a14">
      <xdr:twoCellAnchor editAs="oneCell">
        <xdr:from>
          <xdr:col>1</xdr:col>
          <xdr:colOff>361950</xdr:colOff>
          <xdr:row>86</xdr:row>
          <xdr:rowOff>28575</xdr:rowOff>
        </xdr:from>
        <xdr:to>
          <xdr:col>1</xdr:col>
          <xdr:colOff>666750</xdr:colOff>
          <xdr:row>86</xdr:row>
          <xdr:rowOff>342900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17214</xdr:colOff>
      <xdr:row>62</xdr:row>
      <xdr:rowOff>0</xdr:rowOff>
    </xdr:from>
    <xdr:ext cx="184731" cy="264560"/>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933835" y="7153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43</xdr:row>
      <xdr:rowOff>68855</xdr:rowOff>
    </xdr:from>
    <xdr:ext cx="184731" cy="264560"/>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1528076" y="4660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45</xdr:row>
      <xdr:rowOff>0</xdr:rowOff>
    </xdr:from>
    <xdr:ext cx="184731" cy="264560"/>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1528076" y="48904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13</xdr:col>
      <xdr:colOff>17214</xdr:colOff>
      <xdr:row>34</xdr:row>
      <xdr:rowOff>0</xdr:rowOff>
    </xdr:from>
    <xdr:ext cx="184731" cy="264560"/>
    <xdr:sp macro="" textlink="">
      <xdr:nvSpPr>
        <xdr:cNvPr id="9" name="CuadroTexto 8">
          <a:extLst>
            <a:ext uri="{FF2B5EF4-FFF2-40B4-BE49-F238E27FC236}">
              <a16:creationId xmlns:a16="http://schemas.microsoft.com/office/drawing/2014/main" id="{5AB115CC-8DC9-4810-9DD6-D0565DBE54B4}"/>
            </a:ext>
          </a:extLst>
        </xdr:cNvPr>
        <xdr:cNvSpPr txBox="1"/>
      </xdr:nvSpPr>
      <xdr:spPr>
        <a:xfrm>
          <a:off x="7578093" y="55145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F290-D2B8-4001-8730-47BFC68A2685}">
  <sheetPr codeName="Hoja2"/>
  <dimension ref="A1:L83"/>
  <sheetViews>
    <sheetView topLeftCell="A36" workbookViewId="0">
      <selection activeCell="K44" sqref="K44"/>
    </sheetView>
  </sheetViews>
  <sheetFormatPr baseColWidth="10" defaultRowHeight="15" x14ac:dyDescent="0.25"/>
  <cols>
    <col min="3" max="3" width="23.140625" customWidth="1"/>
    <col min="4" max="4" width="15.5703125" customWidth="1"/>
    <col min="5" max="5" width="16.140625" customWidth="1"/>
    <col min="6" max="6" width="11.42578125" style="1"/>
    <col min="7" max="7" width="14.85546875" customWidth="1"/>
    <col min="8" max="8" width="11.7109375" bestFit="1" customWidth="1"/>
    <col min="11" max="11" width="103.42578125" customWidth="1"/>
  </cols>
  <sheetData>
    <row r="1" spans="1:12" x14ac:dyDescent="0.25">
      <c r="B1" s="3" t="s">
        <v>28</v>
      </c>
      <c r="C1" s="3"/>
      <c r="E1" s="3" t="s">
        <v>29</v>
      </c>
      <c r="H1" t="s">
        <v>31</v>
      </c>
      <c r="K1" t="s">
        <v>39</v>
      </c>
      <c r="L1" s="1"/>
    </row>
    <row r="2" spans="1:12" x14ac:dyDescent="0.25">
      <c r="B2" s="3" t="s">
        <v>142</v>
      </c>
      <c r="C2" s="3"/>
      <c r="D2">
        <v>1</v>
      </c>
      <c r="E2" s="3" t="s">
        <v>0</v>
      </c>
      <c r="G2">
        <v>1</v>
      </c>
      <c r="H2" t="s">
        <v>0</v>
      </c>
      <c r="K2" t="s">
        <v>0</v>
      </c>
      <c r="L2" s="1"/>
    </row>
    <row r="3" spans="1:12" x14ac:dyDescent="0.25">
      <c r="A3">
        <v>1</v>
      </c>
      <c r="B3" s="3" t="s">
        <v>0</v>
      </c>
      <c r="C3" s="3"/>
      <c r="D3">
        <v>2</v>
      </c>
      <c r="E3" t="s">
        <v>166</v>
      </c>
      <c r="G3">
        <v>2</v>
      </c>
      <c r="H3" t="s">
        <v>32</v>
      </c>
      <c r="K3" s="15" t="s">
        <v>139</v>
      </c>
      <c r="L3" s="1"/>
    </row>
    <row r="4" spans="1:12" x14ac:dyDescent="0.25">
      <c r="A4">
        <v>2</v>
      </c>
      <c r="B4" s="3" t="s">
        <v>23</v>
      </c>
      <c r="C4" s="3"/>
      <c r="D4">
        <v>3</v>
      </c>
      <c r="E4" t="s">
        <v>16</v>
      </c>
      <c r="G4">
        <v>3</v>
      </c>
      <c r="H4" t="s">
        <v>33</v>
      </c>
      <c r="K4" s="13" t="s">
        <v>65</v>
      </c>
      <c r="L4" s="1"/>
    </row>
    <row r="5" spans="1:12" x14ac:dyDescent="0.25">
      <c r="A5">
        <v>3</v>
      </c>
      <c r="B5" s="3" t="s">
        <v>24</v>
      </c>
      <c r="C5" s="3"/>
      <c r="E5" s="30">
        <v>1</v>
      </c>
      <c r="G5">
        <v>4</v>
      </c>
      <c r="K5" s="14" t="s">
        <v>40</v>
      </c>
      <c r="L5" s="1"/>
    </row>
    <row r="6" spans="1:12" x14ac:dyDescent="0.25">
      <c r="B6" s="2">
        <v>3</v>
      </c>
      <c r="C6" s="2"/>
      <c r="E6" s="1"/>
      <c r="K6" s="14" t="s">
        <v>41</v>
      </c>
      <c r="L6" s="1"/>
    </row>
    <row r="7" spans="1:12" x14ac:dyDescent="0.25">
      <c r="E7" s="3" t="s">
        <v>126</v>
      </c>
      <c r="H7" t="s">
        <v>141</v>
      </c>
      <c r="K7" s="14" t="s">
        <v>42</v>
      </c>
      <c r="L7" s="1"/>
    </row>
    <row r="8" spans="1:12" x14ac:dyDescent="0.25">
      <c r="B8" s="3" t="s">
        <v>27</v>
      </c>
      <c r="C8" s="3"/>
      <c r="D8">
        <v>1</v>
      </c>
      <c r="E8" t="s">
        <v>127</v>
      </c>
      <c r="G8">
        <v>1</v>
      </c>
      <c r="H8" t="s">
        <v>0</v>
      </c>
      <c r="K8" s="13" t="s">
        <v>43</v>
      </c>
      <c r="L8" s="13" t="str">
        <f>""</f>
        <v/>
      </c>
    </row>
    <row r="9" spans="1:12" x14ac:dyDescent="0.25">
      <c r="B9" s="3" t="s">
        <v>1</v>
      </c>
      <c r="C9" s="3"/>
      <c r="D9">
        <v>2</v>
      </c>
      <c r="E9" t="s">
        <v>128</v>
      </c>
      <c r="G9">
        <v>2</v>
      </c>
      <c r="H9" t="s">
        <v>148</v>
      </c>
      <c r="K9" s="15" t="s">
        <v>44</v>
      </c>
      <c r="L9" s="1"/>
    </row>
    <row r="10" spans="1:12" x14ac:dyDescent="0.25">
      <c r="A10">
        <v>1</v>
      </c>
      <c r="B10" t="str">
        <f>IF('AUTOCONSUMO-GENERACIÓN'!$C$50=$B$3,"",IF('AUTOCONSUMO-GENERACIÓN'!$C$50=$B$4,K2,IF('AUTOCONSUMO-GENERACIÓN'!$C$50=$B$5,B3,"")))</f>
        <v/>
      </c>
      <c r="E10" s="1"/>
      <c r="G10">
        <v>3</v>
      </c>
      <c r="H10" t="s">
        <v>149</v>
      </c>
      <c r="K10" s="13" t="s">
        <v>45</v>
      </c>
      <c r="L10" s="1"/>
    </row>
    <row r="11" spans="1:12" x14ac:dyDescent="0.25">
      <c r="A11">
        <v>2</v>
      </c>
      <c r="B11" t="str">
        <f>IF('AUTOCONSUMO-GENERACIÓN'!$C$50=$B$3,"",IF('AUTOCONSUMO-GENERACIÓN'!$C$50=$B$4,H3,IF('AUTOCONSUMO-GENERACIÓN'!$C$50=$B$5,K3,"")))</f>
        <v/>
      </c>
      <c r="E11" s="1"/>
      <c r="H11" t="s">
        <v>147</v>
      </c>
      <c r="K11" s="14" t="s">
        <v>46</v>
      </c>
      <c r="L11" s="1"/>
    </row>
    <row r="12" spans="1:12" x14ac:dyDescent="0.25">
      <c r="A12">
        <v>3</v>
      </c>
      <c r="B12" t="str">
        <f>IF('AUTOCONSUMO-GENERACIÓN'!$C$50=$B$3,"",IF('AUTOCONSUMO-GENERACIÓN'!$C$50=$B$4,H4,IF('AUTOCONSUMO-GENERACIÓN'!$C$50=$B$5,K9,"")))</f>
        <v/>
      </c>
      <c r="E12" s="1"/>
      <c r="H12" t="str">
        <f>""</f>
        <v/>
      </c>
      <c r="K12" s="14" t="s">
        <v>47</v>
      </c>
      <c r="L12" s="1"/>
    </row>
    <row r="13" spans="1:12" x14ac:dyDescent="0.25">
      <c r="A13">
        <v>4</v>
      </c>
      <c r="B13" t="str">
        <f>IF('AUTOCONSUMO-GENERACIÓN'!$C$50=$B$3,"",IF('AUTOCONSUMO-GENERACIÓN'!$C$50=$B$4,"",IF('AUTOCONSUMO-GENERACIÓN'!$C$50=$B$5,K28," ")))</f>
        <v xml:space="preserve"> </v>
      </c>
      <c r="E13" s="1"/>
      <c r="H13" t="s">
        <v>143</v>
      </c>
      <c r="K13" s="13" t="s">
        <v>48</v>
      </c>
      <c r="L13" s="1"/>
    </row>
    <row r="14" spans="1:12" x14ac:dyDescent="0.25">
      <c r="A14" t="str">
        <f>""</f>
        <v/>
      </c>
      <c r="B14" s="2">
        <v>2</v>
      </c>
      <c r="C14" s="2"/>
      <c r="G14">
        <v>1</v>
      </c>
      <c r="H14" t="s">
        <v>0</v>
      </c>
      <c r="K14" s="14" t="s">
        <v>49</v>
      </c>
      <c r="L14" s="1"/>
    </row>
    <row r="15" spans="1:12" x14ac:dyDescent="0.25">
      <c r="D15" s="3"/>
      <c r="E15" s="3" t="s">
        <v>153</v>
      </c>
      <c r="G15">
        <v>2</v>
      </c>
      <c r="H15" t="s">
        <v>144</v>
      </c>
      <c r="K15" s="14" t="s">
        <v>50</v>
      </c>
      <c r="L15" s="1"/>
    </row>
    <row r="16" spans="1:12" x14ac:dyDescent="0.25">
      <c r="D16">
        <v>1</v>
      </c>
      <c r="E16" t="s">
        <v>70</v>
      </c>
      <c r="G16">
        <v>3</v>
      </c>
      <c r="H16" t="s">
        <v>145</v>
      </c>
      <c r="K16" s="13" t="s">
        <v>51</v>
      </c>
      <c r="L16" s="1"/>
    </row>
    <row r="17" spans="1:12" x14ac:dyDescent="0.25">
      <c r="B17" s="3" t="s">
        <v>66</v>
      </c>
      <c r="D17">
        <v>2</v>
      </c>
      <c r="E17" t="s">
        <v>37</v>
      </c>
      <c r="G17">
        <v>4</v>
      </c>
      <c r="H17" t="s">
        <v>146</v>
      </c>
      <c r="K17" s="13" t="s">
        <v>52</v>
      </c>
      <c r="L17" s="1"/>
    </row>
    <row r="18" spans="1:12" x14ac:dyDescent="0.25">
      <c r="A18">
        <v>1</v>
      </c>
      <c r="B18" t="str">
        <f>IF('AUTOCONSUMO-GENERACIÓN'!$C$50=$B$3,"",
IF('AUTOCONSUMO-GENERACIÓN'!$C$50=B4,H8,
IF(AND('AUTOCONSUMO-GENERACIÓN'!$D$52=$B$13,'AUTOCONSUMO-GENERACIÓN'!$C$50=$B$4),"",IF('AUTOCONSUMO-GENERACIÓN'!$C$50="","",H14))))</f>
        <v/>
      </c>
      <c r="D18">
        <v>3</v>
      </c>
      <c r="E18" t="s">
        <v>180</v>
      </c>
      <c r="K18" s="14" t="s">
        <v>53</v>
      </c>
      <c r="L18" s="1"/>
    </row>
    <row r="19" spans="1:12" x14ac:dyDescent="0.25">
      <c r="A19">
        <v>2</v>
      </c>
      <c r="B19" t="str">
        <f>IF('AUTOCONSUMO-GENERACIÓN'!$C$50=$B$3,"",
IF('AUTOCONSUMO-GENERACIÓN'!$C$50=B4,H9,
IF('AUTOCONSUMO-GENERACIÓN'!$D$52=B10,"",IF(AND('AUTOCONSUMO-GENERACIÓN'!$D$52=B13,'AUTOCONSUMO-GENERACIÓN'!$C$50=B4),"",IF('AUTOCONSUMO-GENERACIÓN'!$C$50=$B$3,"",IF('AUTOCONSUMO-GENERACIÓN'!$C$50=$B$4,H9,IF('AUTOCONSUMO-GENERACIÓN'!$C$50=$B$5,IF('AUTOCONSUMO-GENERACIÓN'!$D$52=$B$10,"",IF('AUTOCONSUMO-GENERACIÓN'!$D$52=$B$11,K4,IF('AUTOCONSUMO-GENERACIÓN'!$D$52=$B$12,K10,IF('AUTOCONSUMO-GENERACIÓN'!$D$52=$B$13,K29,"")))))))))))</f>
        <v/>
      </c>
      <c r="K19" t="s">
        <v>54</v>
      </c>
      <c r="L19" s="1"/>
    </row>
    <row r="20" spans="1:12" x14ac:dyDescent="0.25">
      <c r="A20">
        <v>3</v>
      </c>
      <c r="B20" t="str">
        <f>IF('AUTOCONSUMO-GENERACIÓN'!$C$50=$B$3,"",
IF('AUTOCONSUMO-GENERACIÓN'!$C$50=B4,H10,
IF('AUTOCONSUMO-GENERACIÓN'!$D$52=B10,"",IF(AND('AUTOCONSUMO-GENERACIÓN'!$D$52=B13,'AUTOCONSUMO-GENERACIÓN'!$C$50=B5),"",IF('AUTOCONSUMO-GENERACIÓN'!$C$50=$B$3,"",IF('AUTOCONSUMO-GENERACIÓN'!$C$50=$B$4,H10,IF('AUTOCONSUMO-GENERACIÓN'!$C$50=$B$5,IF('AUTOCONSUMO-GENERACIÓN'!$D$52=$B$10,"",IF('AUTOCONSUMO-GENERACIÓN'!$D$52=$B$11,K8,IF('AUTOCONSUMO-GENERACIÓN'!$D$52=$B$12,K13,IF('AUTOCONSUMO-GENERACIÓN'!$D$52=$B$13,K30,"")))))))))))</f>
        <v/>
      </c>
      <c r="D20" s="3"/>
      <c r="E20" s="3" t="s">
        <v>152</v>
      </c>
      <c r="K20" s="13" t="s">
        <v>55</v>
      </c>
      <c r="L20" s="1"/>
    </row>
    <row r="21" spans="1:12" x14ac:dyDescent="0.25">
      <c r="A21">
        <v>4</v>
      </c>
      <c r="B21" t="str">
        <f>IF('AUTOCONSUMO-GENERACIÓN'!$C$50=$B$12,"",IF(AND('AUTOCONSUMO-GENERACIÓN'!$D$52=B17,'AUTOCONSUMO-GENERACIÓN'!$C$50=$B$5),"",IF('AUTOCONSUMO-GENERACIÓN'!$C$50=$B$3,"",IF('AUTOCONSUMO-GENERACIÓN'!$C$50=$B$4,H11,IF('AUTOCONSUMO-GENERACIÓN'!$C$50=$B$5,IF('AUTOCONSUMO-GENERACIÓN'!$D$52=$B$10,"",IF('AUTOCONSUMO-GENERACIÓN'!$D$52=$B$11,K31,IF('AUTOCONSUMO-GENERACIÓN'!$D$52=$B$12,K16,IF('AUTOCONSUMO-GENERACIÓN'!$D$52=$B$13,K31,"")))))))))</f>
        <v/>
      </c>
      <c r="D21">
        <v>1</v>
      </c>
      <c r="K21" s="14" t="s">
        <v>56</v>
      </c>
      <c r="L21" s="1"/>
    </row>
    <row r="22" spans="1:12" x14ac:dyDescent="0.25">
      <c r="A22">
        <v>5</v>
      </c>
      <c r="B22" t="str">
        <f>IF('AUTOCONSUMO-GENERACIÓN'!$C$50=$B$12,"",IF(AND('AUTOCONSUMO-GENERACIÓN'!$D$52=B18,'AUTOCONSUMO-GENERACIÓN'!$C$50=$B$5),"",IF('AUTOCONSUMO-GENERACIÓN'!$C$50=$B$3,"",IF('AUTOCONSUMO-GENERACIÓN'!$C$50=$B$4,H11,IF('AUTOCONSUMO-GENERACIÓN'!$C$50=$B$5,IF('AUTOCONSUMO-GENERACIÓN'!$D$52=$B$10,"",IF('AUTOCONSUMO-GENERACIÓN'!$D$52=$B$11,K31,IF('AUTOCONSUMO-GENERACIÓN'!$D$52=$B$12,K17,IF('AUTOCONSUMO-GENERACIÓN'!$D$52=$B$13,K31,"")))))))))</f>
        <v/>
      </c>
      <c r="D22">
        <v>2</v>
      </c>
      <c r="K22" s="14" t="s">
        <v>57</v>
      </c>
      <c r="L22" s="1"/>
    </row>
    <row r="23" spans="1:12" x14ac:dyDescent="0.25">
      <c r="A23">
        <v>6</v>
      </c>
      <c r="B23" t="str">
        <f>IF('AUTOCONSUMO-GENERACIÓN'!$C$50=$B$12,"",IF(AND('AUTOCONSUMO-GENERACIÓN'!$D$52=B19,'AUTOCONSUMO-GENERACIÓN'!$C$50=$B$5),"",IF('AUTOCONSUMO-GENERACIÓN'!$C$50=$B$3,"",IF('AUTOCONSUMO-GENERACIÓN'!$C$50=$B$4,H12,IF('AUTOCONSUMO-GENERACIÓN'!$C$50=$B$5,IF('AUTOCONSUMO-GENERACIÓN'!$D$52=$B$10,"",IF('AUTOCONSUMO-GENERACIÓN'!$D$52=$B$11,K31,IF('AUTOCONSUMO-GENERACIÓN'!$D$52=$B$12,K20,IF('AUTOCONSUMO-GENERACIÓN'!$D$52=$B$13,K31,"")))))))))</f>
        <v/>
      </c>
      <c r="D23">
        <v>3</v>
      </c>
      <c r="K23" s="13" t="s">
        <v>58</v>
      </c>
      <c r="L23" s="1"/>
    </row>
    <row r="24" spans="1:12" x14ac:dyDescent="0.25">
      <c r="A24">
        <v>7</v>
      </c>
      <c r="B24" t="str">
        <f>IF('AUTOCONSUMO-GENERACIÓN'!$C$50=$B$12,"",IF(AND('AUTOCONSUMO-GENERACIÓN'!$D$52=B20,'AUTOCONSUMO-GENERACIÓN'!$C$50=$B$5),"",IF('AUTOCONSUMO-GENERACIÓN'!$C$50=$B$3,"",IF('AUTOCONSUMO-GENERACIÓN'!$C$50=$B$4,H12,IF('AUTOCONSUMO-GENERACIÓN'!$C$50=$B$5,IF('AUTOCONSUMO-GENERACIÓN'!$D$52=$B$10,"",IF('AUTOCONSUMO-GENERACIÓN'!$D$52=$B$11,K31,IF('AUTOCONSUMO-GENERACIÓN'!$D$52=$B$12,K23,IF('AUTOCONSUMO-GENERACIÓN'!$D$52=$B$13,K31,"")))))))))</f>
        <v/>
      </c>
      <c r="D24" s="3"/>
      <c r="E24" s="3" t="s">
        <v>152</v>
      </c>
      <c r="K24" s="13" t="s">
        <v>59</v>
      </c>
      <c r="L24" s="1"/>
    </row>
    <row r="25" spans="1:12" x14ac:dyDescent="0.25">
      <c r="A25">
        <v>8</v>
      </c>
      <c r="B25" t="str">
        <f>IF('AUTOCONSUMO-GENERACIÓN'!$C$50=$B$12,"",IF(AND('AUTOCONSUMO-GENERACIÓN'!$D$52=B21,'AUTOCONSUMO-GENERACIÓN'!$C$50=$B$5),"",IF('AUTOCONSUMO-GENERACIÓN'!$C$50=$B$3,"",IF('AUTOCONSUMO-GENERACIÓN'!$C$50=$B$4,H12,IF('AUTOCONSUMO-GENERACIÓN'!$C$50=$B$5,IF('AUTOCONSUMO-GENERACIÓN'!$D$52=$B$10,"",IF('AUTOCONSUMO-GENERACIÓN'!$D$52=$B$11,K31,IF('AUTOCONSUMO-GENERACIÓN'!$D$52=$B$12,K24,IF('AUTOCONSUMO-GENERACIÓN'!$D$52=$B$13,K31,"")))))))))</f>
        <v/>
      </c>
      <c r="D25">
        <v>1</v>
      </c>
      <c r="E25" t="str">
        <f>IF('SUMINISTRO ELÉCTRICO'!C24="","",E16)</f>
        <v/>
      </c>
      <c r="K25" s="14" t="s">
        <v>60</v>
      </c>
      <c r="L25" s="1"/>
    </row>
    <row r="26" spans="1:12" x14ac:dyDescent="0.25">
      <c r="A26">
        <v>9</v>
      </c>
      <c r="B26" t="str">
        <f>IF('AUTOCONSUMO-GENERACIÓN'!$C$50=$B$12,"",IF(AND('AUTOCONSUMO-GENERACIÓN'!$D$52=B22,'AUTOCONSUMO-GENERACIÓN'!$C$50=$B$5),"",IF('AUTOCONSUMO-GENERACIÓN'!$C$50=$B$3,"",IF('AUTOCONSUMO-GENERACIÓN'!$C$50=$B$4,H12,IF('AUTOCONSUMO-GENERACIÓN'!$C$50=$B$5,IF('AUTOCONSUMO-GENERACIÓN'!$D$52=$B$10,"",IF('AUTOCONSUMO-GENERACIÓN'!$D$52=$B$11,K31,IF('AUTOCONSUMO-GENERACIÓN'!$D$52=$B$12,K27,IF('AUTOCONSUMO-GENERACIÓN'!$D$52=$B$13,K31,"")))))))))</f>
        <v/>
      </c>
      <c r="D26">
        <v>2</v>
      </c>
      <c r="E26" t="str">
        <f>IF('SUMINISTRO ELÉCTRICO'!C24="","",E17)</f>
        <v/>
      </c>
      <c r="K26" s="14" t="s">
        <v>61</v>
      </c>
    </row>
    <row r="27" spans="1:12" x14ac:dyDescent="0.25">
      <c r="B27" s="2">
        <v>2</v>
      </c>
      <c r="D27">
        <v>3</v>
      </c>
      <c r="E27" t="str">
        <f>IF('SUMINISTRO ELÉCTRICO'!C24="","",E18)</f>
        <v/>
      </c>
      <c r="K27" s="13" t="s">
        <v>62</v>
      </c>
    </row>
    <row r="28" spans="1:12" x14ac:dyDescent="0.25">
      <c r="K28" s="15" t="s">
        <v>140</v>
      </c>
    </row>
    <row r="29" spans="1:12" x14ac:dyDescent="0.25">
      <c r="B29" s="3" t="s">
        <v>67</v>
      </c>
      <c r="D29" s="3" t="s">
        <v>147</v>
      </c>
      <c r="E29" s="3" t="s">
        <v>68</v>
      </c>
      <c r="K29" s="13" t="s">
        <v>63</v>
      </c>
    </row>
    <row r="30" spans="1:12" x14ac:dyDescent="0.25">
      <c r="A30">
        <v>1</v>
      </c>
      <c r="B30" t="str">
        <f>IF('AUTOCONSUMO-GENERACIÓN'!$C$50=B3,"",
IF('AUTOCONSUMO-GENERACIÓN'!$C$50=$B$3,"",
IF('AUTOCONSUMO-GENERACIÓN'!$C$50=B4,H14,
IF(AND('AUTOCONSUMO-GENERACIÓN'!$D$52=$B$11,'AUTOCONSUMO-GENERACIÓN'!$D$54=$B$19),B3,IF(AND('AUTOCONSUMO-GENERACIÓN'!$D$515=$B$12,'AUTOCONSUMO-GENERACIÓN'!$D$54=$B$19),B3,IF(AND('AUTOCONSUMO-GENERACIÓN'!$D$52=$B$12,'AUTOCONSUMO-GENERACIÓN'!$D$54=$B$20),B3,IF(AND('AUTOCONSUMO-GENERACIÓN'!$D$52=$B$12,'AUTOCONSUMO-GENERACIÓN'!$D$54=$B$22),B3,IF(AND('AUTOCONSUMO-GENERACIÓN'!$D$52=$B$12,'AUTOCONSUMO-GENERACIÓN'!$D$54=$B$23),B3,IF(AND('AUTOCONSUMO-GENERACIÓN'!$D$52=$B$12,'AUTOCONSUMO-GENERACIÓN'!$D$54=$B$25),B3,"")))))))))</f>
        <v>…...Seleccionar</v>
      </c>
      <c r="D30" s="3">
        <v>1</v>
      </c>
      <c r="E30" t="s">
        <v>70</v>
      </c>
      <c r="K30" s="13" t="s">
        <v>64</v>
      </c>
    </row>
    <row r="31" spans="1:12" x14ac:dyDescent="0.25">
      <c r="A31">
        <v>2</v>
      </c>
      <c r="B31" t="str">
        <f>IF('AUTOCONSUMO-GENERACIÓN'!$C$50=$B$3,"",
IF('AUTOCONSUMO-GENERACIÓN'!$C$50=B4,H15,
IF(AND('AUTOCONSUMO-GENERACIÓN'!$D$52=$B$11,'AUTOCONSUMO-GENERACIÓN'!$D$54=$B$19),K5,IF(AND('AUTOCONSUMO-GENERACIÓN'!$D$52=$B$12,'AUTOCONSUMO-GENERACIÓN'!$D$54=$B$19),K11,IF(AND('AUTOCONSUMO-GENERACIÓN'!$D$52=$B$12,'AUTOCONSUMO-GENERACIÓN'!$D$54=$B$20),K14,IF(AND('AUTOCONSUMO-GENERACIÓN'!$D$52=$B$12,'AUTOCONSUMO-GENERACIÓN'!$D$54=$B$22),K18,IF(AND('AUTOCONSUMO-GENERACIÓN'!$D$52=$B$12,'AUTOCONSUMO-GENERACIÓN'!$D$54=$B$23),K21,IF(AND('AUTOCONSUMO-GENERACIÓN'!$D$52=$B$12,'AUTOCONSUMO-GENERACIÓN'!$D$54=$B$25),K25,""))))))))</f>
        <v>a.1.1  Cogeneraciones que utilicen como combustible el gas natural</v>
      </c>
      <c r="D31" s="3">
        <v>2</v>
      </c>
      <c r="E31" t="s">
        <v>175</v>
      </c>
      <c r="K31" s="13" t="str">
        <f>""</f>
        <v/>
      </c>
    </row>
    <row r="32" spans="1:12" x14ac:dyDescent="0.25">
      <c r="A32">
        <v>3</v>
      </c>
      <c r="B32" t="str">
        <f>IF('AUTOCONSUMO-GENERACIÓN'!$C$50=$B$3,"",
IF('AUTOCONSUMO-GENERACIÓN'!$C$50=B4,H16,
IF(AND('AUTOCONSUMO-GENERACIÓN'!$D$52=$B$11,'AUTOCONSUMO-GENERACIÓN'!$D$54=$B$19),K6,IF(AND('AUTOCONSUMO-GENERACIÓN'!$D$52=$B$12,'AUTOCONSUMO-GENERACIÓN'!$D$54=$B$19),K12,IF(AND('AUTOCONSUMO-GENERACIÓN'!$D$52=$B$12,'AUTOCONSUMO-GENERACIÓN'!$D$54=$B$20),K15,IF(AND('AUTOCONSUMO-GENERACIÓN'!$D$52=$B$12,'AUTOCONSUMO-GENERACIÓN'!$D$54=$B$22),K19,IF(AND('AUTOCONSUMO-GENERACIÓN'!$D$52=$B$12,'AUTOCONSUMO-GENERACIÓN'!$D$54=$B$23),K22,IF(AND('AUTOCONSUMO-GENERACIÓN'!$D$52=$B$12,'AUTOCONSUMO-GENERACIÓN'!$D$54=$B$25),K26,""))))))))</f>
        <v xml:space="preserve">a.1.2  Cogeneraciones que utilicen como combustible principal derivados de petróleo o carbón
</v>
      </c>
      <c r="D32" s="3">
        <v>3</v>
      </c>
      <c r="E32" t="s">
        <v>176</v>
      </c>
    </row>
    <row r="33" spans="1:11" x14ac:dyDescent="0.25">
      <c r="A33">
        <v>4</v>
      </c>
      <c r="B33" t="str">
        <f>IF('AUTOCONSUMO-GENERACIÓN'!$C$50=$B$3,"",
IF('AUTOCONSUMO-GENERACIÓN'!$C$50=B4,H17,
IF(AND('AUTOCONSUMO-GENERACIÓN'!$D$52=$B$11,'AUTOCONSUMO-GENERACIÓN'!$D$54=$B$19),K7,IF(AND('AUTOCONSUMO-GENERACIÓN'!$D$52=$B$12,'AUTOCONSUMO-GENERACIÓN'!$D$54=$B$19),K31,IF(AND('AUTOCONSUMO-GENERACIÓN'!$D$52=$B$12,'AUTOCONSUMO-GENERACIÓN'!$D$54=$B$20),K31,IF(AND('AUTOCONSUMO-GENERACIÓN'!$D$52=$B$12,'AUTOCONSUMO-GENERACIÓN'!$D$54=$B$22),K31,IF(AND('AUTOCONSUMO-GENERACIÓN'!$D$52=$B$12,'AUTOCONSUMO-GENERACIÓN'!$D$54=$B$23),K31,IF(AND('AUTOCONSUMO-GENERACIÓN'!$D$52=$B$12,'AUTOCONSUMO-GENERACIÓN'!$D$54=$B$25),K31,""))))))))</f>
        <v>a.1.3  Resto de cogeneraciones que utilicen gas natural o derivados de petróleo o carbón, y no cumplan con los límites de establecidos en los subgrupos a.1.1 y 1.1.2</v>
      </c>
      <c r="D33" s="3">
        <v>4</v>
      </c>
      <c r="E33" t="s">
        <v>69</v>
      </c>
    </row>
    <row r="34" spans="1:11" x14ac:dyDescent="0.25">
      <c r="B34" s="2">
        <v>1</v>
      </c>
      <c r="D34" s="3" t="s">
        <v>147</v>
      </c>
      <c r="E34" s="2">
        <v>1</v>
      </c>
    </row>
    <row r="37" spans="1:11" x14ac:dyDescent="0.25">
      <c r="B37" t="s">
        <v>150</v>
      </c>
    </row>
    <row r="38" spans="1:11" x14ac:dyDescent="0.25">
      <c r="E38" s="3" t="s">
        <v>74</v>
      </c>
    </row>
    <row r="39" spans="1:11" x14ac:dyDescent="0.25">
      <c r="B39" t="s">
        <v>90</v>
      </c>
      <c r="D39">
        <v>1</v>
      </c>
      <c r="E39" t="s">
        <v>70</v>
      </c>
      <c r="K39" t="s">
        <v>120</v>
      </c>
    </row>
    <row r="40" spans="1:11" x14ac:dyDescent="0.25">
      <c r="B40" t="s">
        <v>89</v>
      </c>
      <c r="D40">
        <v>2</v>
      </c>
      <c r="E40" s="16" t="s">
        <v>75</v>
      </c>
      <c r="J40">
        <v>1</v>
      </c>
      <c r="K40" t="s">
        <v>185</v>
      </c>
    </row>
    <row r="41" spans="1:11" ht="30" x14ac:dyDescent="0.25">
      <c r="D41">
        <v>3</v>
      </c>
      <c r="E41" s="17" t="s">
        <v>76</v>
      </c>
      <c r="J41">
        <v>2</v>
      </c>
      <c r="K41" s="28" t="s">
        <v>131</v>
      </c>
    </row>
    <row r="42" spans="1:11" ht="37.5" x14ac:dyDescent="0.25">
      <c r="D42">
        <v>4</v>
      </c>
      <c r="E42" s="17" t="s">
        <v>77</v>
      </c>
      <c r="J42">
        <v>3</v>
      </c>
      <c r="K42" s="25" t="s">
        <v>122</v>
      </c>
    </row>
    <row r="43" spans="1:11" ht="255" x14ac:dyDescent="0.25">
      <c r="D43">
        <v>5</v>
      </c>
      <c r="E43" s="17" t="s">
        <v>78</v>
      </c>
      <c r="J43">
        <v>4</v>
      </c>
      <c r="K43" s="28" t="s">
        <v>197</v>
      </c>
    </row>
    <row r="44" spans="1:11" x14ac:dyDescent="0.25">
      <c r="D44">
        <v>6</v>
      </c>
      <c r="E44" s="17" t="s">
        <v>79</v>
      </c>
    </row>
    <row r="45" spans="1:11" x14ac:dyDescent="0.25">
      <c r="D45">
        <v>7</v>
      </c>
      <c r="E45" s="17" t="s">
        <v>80</v>
      </c>
    </row>
    <row r="46" spans="1:11" x14ac:dyDescent="0.25">
      <c r="D46">
        <v>8</v>
      </c>
      <c r="E46" s="17" t="s">
        <v>81</v>
      </c>
    </row>
    <row r="47" spans="1:11" x14ac:dyDescent="0.25">
      <c r="D47">
        <v>9</v>
      </c>
      <c r="E47" s="17" t="s">
        <v>82</v>
      </c>
      <c r="K47" t="s">
        <v>125</v>
      </c>
    </row>
    <row r="48" spans="1:11" x14ac:dyDescent="0.25">
      <c r="D48">
        <v>10</v>
      </c>
      <c r="E48" s="18" t="s">
        <v>83</v>
      </c>
      <c r="J48">
        <v>1</v>
      </c>
      <c r="K48" t="s">
        <v>70</v>
      </c>
    </row>
    <row r="49" spans="4:11" x14ac:dyDescent="0.25">
      <c r="E49" s="2">
        <v>1</v>
      </c>
      <c r="J49">
        <v>2</v>
      </c>
      <c r="K49" t="s">
        <v>129</v>
      </c>
    </row>
    <row r="50" spans="4:11" x14ac:dyDescent="0.25">
      <c r="J50">
        <v>3</v>
      </c>
      <c r="K50" t="str" cm="1">
        <f t="array" ref="K50">IF(OR('AUTOCONSUMO-GENERACIÓN'!A6=Hoja1!E9,'SUMINISTRO ELÉCTRICO'!$A$6:$J$6=Hoja1!E9),"Solicita a la distribuidora que determine el punto de conexión a la red","PUNTO DE CONEXIÓN PROPUESTO")</f>
        <v>Solicita a la distribuidora que determine el punto de conexión a la red</v>
      </c>
    </row>
    <row r="51" spans="4:11" x14ac:dyDescent="0.25">
      <c r="E51" t="s">
        <v>87</v>
      </c>
      <c r="K51" s="26">
        <v>2</v>
      </c>
    </row>
    <row r="52" spans="4:11" x14ac:dyDescent="0.25">
      <c r="D52">
        <v>1</v>
      </c>
      <c r="E52" t="s">
        <v>185</v>
      </c>
      <c r="F52" s="1" t="s">
        <v>147</v>
      </c>
    </row>
    <row r="53" spans="4:11" x14ac:dyDescent="0.25">
      <c r="D53">
        <v>2</v>
      </c>
      <c r="E53" t="s">
        <v>179</v>
      </c>
      <c r="F53" s="1" t="s">
        <v>147</v>
      </c>
    </row>
    <row r="54" spans="4:11" x14ac:dyDescent="0.25">
      <c r="D54">
        <v>3</v>
      </c>
      <c r="E54" t="s">
        <v>174</v>
      </c>
      <c r="F54" s="1" t="s">
        <v>147</v>
      </c>
      <c r="G54" t="s">
        <v>116</v>
      </c>
      <c r="K54" t="s">
        <v>130</v>
      </c>
    </row>
    <row r="55" spans="4:11" x14ac:dyDescent="0.25">
      <c r="D55">
        <v>4</v>
      </c>
      <c r="G55" s="2">
        <v>0</v>
      </c>
      <c r="J55">
        <v>1</v>
      </c>
      <c r="K55" t="s">
        <v>90</v>
      </c>
    </row>
    <row r="56" spans="4:11" x14ac:dyDescent="0.25">
      <c r="E56">
        <v>0</v>
      </c>
      <c r="F56" s="1">
        <v>1</v>
      </c>
      <c r="G56" t="s">
        <v>90</v>
      </c>
      <c r="J56">
        <v>2</v>
      </c>
      <c r="K56" t="s">
        <v>89</v>
      </c>
    </row>
    <row r="57" spans="4:11" x14ac:dyDescent="0.25">
      <c r="F57" s="1">
        <v>2</v>
      </c>
      <c r="G57" t="s">
        <v>89</v>
      </c>
      <c r="K57" s="27">
        <v>0</v>
      </c>
    </row>
    <row r="58" spans="4:11" x14ac:dyDescent="0.25">
      <c r="E58" t="s">
        <v>88</v>
      </c>
    </row>
    <row r="59" spans="4:11" x14ac:dyDescent="0.25">
      <c r="E59" s="2">
        <v>0</v>
      </c>
    </row>
    <row r="60" spans="4:11" x14ac:dyDescent="0.25">
      <c r="D60">
        <v>2</v>
      </c>
      <c r="E60" t="s">
        <v>89</v>
      </c>
    </row>
    <row r="61" spans="4:11" x14ac:dyDescent="0.25">
      <c r="D61">
        <v>1</v>
      </c>
      <c r="E61" t="s">
        <v>90</v>
      </c>
    </row>
    <row r="63" spans="4:11" x14ac:dyDescent="0.25">
      <c r="E63" t="s">
        <v>115</v>
      </c>
    </row>
    <row r="64" spans="4:11" x14ac:dyDescent="0.25">
      <c r="E64" s="2">
        <v>0</v>
      </c>
    </row>
    <row r="65" spans="4:5" x14ac:dyDescent="0.25">
      <c r="D65">
        <v>1</v>
      </c>
    </row>
    <row r="66" spans="4:5" x14ac:dyDescent="0.25">
      <c r="D66">
        <v>2</v>
      </c>
    </row>
    <row r="68" spans="4:5" x14ac:dyDescent="0.25">
      <c r="E68" t="s">
        <v>119</v>
      </c>
    </row>
    <row r="69" spans="4:5" x14ac:dyDescent="0.25">
      <c r="E69" s="2">
        <v>0</v>
      </c>
    </row>
    <row r="70" spans="4:5" x14ac:dyDescent="0.25">
      <c r="D70">
        <v>1</v>
      </c>
      <c r="E70" t="s">
        <v>90</v>
      </c>
    </row>
    <row r="71" spans="4:5" x14ac:dyDescent="0.25">
      <c r="D71">
        <v>2</v>
      </c>
      <c r="E71" t="s">
        <v>89</v>
      </c>
    </row>
    <row r="73" spans="4:5" x14ac:dyDescent="0.25">
      <c r="E73" t="s">
        <v>124</v>
      </c>
    </row>
    <row r="74" spans="4:5" x14ac:dyDescent="0.25">
      <c r="E74" s="2">
        <v>0</v>
      </c>
    </row>
    <row r="75" spans="4:5" x14ac:dyDescent="0.25">
      <c r="D75">
        <v>1</v>
      </c>
      <c r="E75" t="s">
        <v>90</v>
      </c>
    </row>
    <row r="76" spans="4:5" x14ac:dyDescent="0.25">
      <c r="D76">
        <v>2</v>
      </c>
      <c r="E76" t="s">
        <v>89</v>
      </c>
    </row>
    <row r="82" spans="5:6" x14ac:dyDescent="0.25">
      <c r="F82" s="1" t="s">
        <v>147</v>
      </c>
    </row>
    <row r="83" spans="5:6" x14ac:dyDescent="0.25">
      <c r="E83" s="28"/>
      <c r="F83" s="1" t="s">
        <v>147</v>
      </c>
    </row>
  </sheetData>
  <sheetProtection algorithmName="SHA-512" hashValue="NwZReCCaR/nr1k4CcIUChkg9KSrPbvRT5SB/Kg+iSYxFODy0+ItGcBNRuEyiGHZzAu6FvvZKuUmv6Ca9Fjw5nA==" saltValue="t/Ad3328L6oEctFaH5Pkh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9023-FEE4-4F88-B56F-2112B5EDE0FE}">
  <sheetPr codeName="Hoja3">
    <tabColor rgb="FF00B050"/>
  </sheetPr>
  <dimension ref="A1:J20"/>
  <sheetViews>
    <sheetView showGridLines="0" tabSelected="1" zoomScale="166" zoomScaleNormal="166" workbookViewId="0">
      <selection activeCell="D60" sqref="D60:H60"/>
    </sheetView>
  </sheetViews>
  <sheetFormatPr baseColWidth="10" defaultRowHeight="12.75" x14ac:dyDescent="0.2"/>
  <cols>
    <col min="1" max="1" width="1.5703125" style="5" customWidth="1"/>
    <col min="2" max="9" width="10" style="5" customWidth="1"/>
    <col min="10" max="10" width="1.85546875" style="9" customWidth="1"/>
    <col min="11" max="16384" width="11.42578125" style="5"/>
  </cols>
  <sheetData>
    <row r="1" spans="1:10" ht="12.75" customHeight="1" x14ac:dyDescent="0.2">
      <c r="A1" s="4"/>
      <c r="B1" s="200" t="s">
        <v>14</v>
      </c>
      <c r="C1" s="200"/>
      <c r="D1" s="200"/>
      <c r="E1" s="200"/>
      <c r="F1" s="200"/>
      <c r="G1" s="200"/>
      <c r="H1" s="200"/>
      <c r="I1" s="200"/>
      <c r="J1" s="23"/>
    </row>
    <row r="2" spans="1:10" x14ac:dyDescent="0.2">
      <c r="A2" s="4"/>
      <c r="B2" s="200"/>
      <c r="C2" s="200"/>
      <c r="D2" s="200"/>
      <c r="E2" s="200"/>
      <c r="F2" s="200"/>
      <c r="G2" s="200"/>
      <c r="H2" s="200"/>
      <c r="I2" s="200"/>
      <c r="J2" s="23"/>
    </row>
    <row r="3" spans="1:10" x14ac:dyDescent="0.2">
      <c r="A3" s="4"/>
      <c r="B3" s="200"/>
      <c r="C3" s="200"/>
      <c r="D3" s="200"/>
      <c r="E3" s="200"/>
      <c r="F3" s="200"/>
      <c r="G3" s="200"/>
      <c r="H3" s="200"/>
      <c r="I3" s="200"/>
      <c r="J3" s="23"/>
    </row>
    <row r="4" spans="1:10" x14ac:dyDescent="0.2">
      <c r="A4" s="4"/>
      <c r="B4" s="200"/>
      <c r="C4" s="200"/>
      <c r="D4" s="200"/>
      <c r="E4" s="200"/>
      <c r="F4" s="200"/>
      <c r="G4" s="200"/>
      <c r="H4" s="200"/>
      <c r="I4" s="200"/>
      <c r="J4" s="23"/>
    </row>
    <row r="5" spans="1:10" x14ac:dyDescent="0.2">
      <c r="A5" s="4"/>
      <c r="B5" s="7"/>
      <c r="C5" s="6"/>
      <c r="D5" s="6"/>
      <c r="E5" s="6"/>
      <c r="F5" s="6"/>
      <c r="G5" s="6"/>
      <c r="H5" s="8"/>
      <c r="I5" s="29"/>
      <c r="J5" s="6"/>
    </row>
    <row r="6" spans="1:10" x14ac:dyDescent="0.2">
      <c r="B6" s="201" t="s">
        <v>114</v>
      </c>
      <c r="C6" s="201"/>
      <c r="D6" s="201"/>
      <c r="E6" s="201"/>
      <c r="F6" s="201"/>
      <c r="G6" s="201"/>
      <c r="H6" s="201"/>
      <c r="I6" s="201"/>
      <c r="J6" s="5"/>
    </row>
    <row r="7" spans="1:10" s="9" customFormat="1" x14ac:dyDescent="0.2">
      <c r="B7" s="10"/>
      <c r="C7" s="10"/>
      <c r="D7" s="10"/>
      <c r="E7" s="10"/>
      <c r="F7" s="10"/>
      <c r="G7" s="10"/>
      <c r="H7" s="10"/>
      <c r="I7" s="10"/>
      <c r="J7" s="20"/>
    </row>
    <row r="8" spans="1:10" ht="12.75" customHeight="1" x14ac:dyDescent="0.2">
      <c r="B8" s="202" t="s">
        <v>112</v>
      </c>
      <c r="C8" s="202"/>
      <c r="D8" s="202"/>
      <c r="E8" s="202"/>
      <c r="F8" s="202"/>
      <c r="G8" s="202"/>
      <c r="H8" s="202"/>
      <c r="I8" s="202"/>
    </row>
    <row r="9" spans="1:10" x14ac:dyDescent="0.2">
      <c r="B9" s="202"/>
      <c r="C9" s="202"/>
      <c r="D9" s="202"/>
      <c r="E9" s="202"/>
      <c r="F9" s="202"/>
      <c r="G9" s="202"/>
      <c r="H9" s="202"/>
      <c r="I9" s="202"/>
    </row>
    <row r="11" spans="1:10" x14ac:dyDescent="0.2">
      <c r="B11" s="5" t="s">
        <v>110</v>
      </c>
    </row>
    <row r="13" spans="1:10" x14ac:dyDescent="0.2">
      <c r="B13" s="203" t="s">
        <v>111</v>
      </c>
      <c r="C13" s="203"/>
      <c r="D13" s="203"/>
      <c r="E13" s="203"/>
      <c r="F13" s="203"/>
      <c r="G13" s="203"/>
      <c r="H13" s="203"/>
      <c r="I13" s="203"/>
    </row>
    <row r="14" spans="1:10" x14ac:dyDescent="0.2">
      <c r="B14" s="203"/>
      <c r="C14" s="203"/>
      <c r="D14" s="203"/>
      <c r="E14" s="203"/>
      <c r="F14" s="203"/>
      <c r="G14" s="203"/>
      <c r="H14" s="203"/>
      <c r="I14" s="203"/>
    </row>
    <row r="16" spans="1:10" x14ac:dyDescent="0.2">
      <c r="B16" s="21" t="s">
        <v>132</v>
      </c>
    </row>
    <row r="18" spans="2:9" x14ac:dyDescent="0.2">
      <c r="B18" s="24" t="s">
        <v>113</v>
      </c>
    </row>
    <row r="20" spans="2:9" x14ac:dyDescent="0.2">
      <c r="I20" s="4"/>
    </row>
  </sheetData>
  <sheetProtection algorithmName="SHA-512" hashValue="/1seli0RP9CSvSoja4ALIPhN79zbJjqpPezm/FOB3jprWYW9Pxmx5Wef4nZb1TLXUV9GHPfHGjPK1BplRJH6zQ==" saltValue="xfC7HNyCFSNpk3WUhgy1tw==" spinCount="100000" sheet="1" selectLockedCells="1"/>
  <mergeCells count="4">
    <mergeCell ref="B1:I4"/>
    <mergeCell ref="B6:I6"/>
    <mergeCell ref="B8:I9"/>
    <mergeCell ref="B13:I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4629-0F04-4277-9D65-7DF0B16C49B1}">
  <sheetPr codeName="Hoja4">
    <tabColor rgb="FFFF0000"/>
  </sheetPr>
  <dimension ref="A1:Z106"/>
  <sheetViews>
    <sheetView showGridLines="0" showZeros="0" view="pageLayout" topLeftCell="A6" zoomScale="106" zoomScaleNormal="100" zoomScaleSheetLayoutView="142" zoomScalePageLayoutView="106" workbookViewId="0">
      <selection activeCell="C70" sqref="C70:H70"/>
    </sheetView>
  </sheetViews>
  <sheetFormatPr baseColWidth="10" defaultColWidth="11.42578125" defaultRowHeight="12.75" x14ac:dyDescent="0.2"/>
  <cols>
    <col min="1" max="1" width="1.5703125" style="5" customWidth="1"/>
    <col min="2" max="9" width="10.5703125" style="5" customWidth="1"/>
    <col min="10" max="10" width="1.5703125" style="9" customWidth="1"/>
    <col min="11" max="11" width="4.85546875" style="21" customWidth="1"/>
    <col min="12" max="19" width="9.140625" style="151" customWidth="1"/>
    <col min="20" max="20" width="9.140625" style="5" customWidth="1"/>
    <col min="21" max="16384" width="11.42578125" style="5"/>
  </cols>
  <sheetData>
    <row r="1" spans="1:20" ht="12" customHeight="1" thickTop="1" x14ac:dyDescent="0.2">
      <c r="A1" s="225" t="s">
        <v>196</v>
      </c>
      <c r="B1" s="226"/>
      <c r="C1" s="226"/>
      <c r="D1" s="226"/>
      <c r="E1" s="226"/>
      <c r="F1" s="226"/>
      <c r="G1" s="226"/>
      <c r="H1" s="226"/>
      <c r="I1" s="226"/>
      <c r="J1" s="227"/>
    </row>
    <row r="2" spans="1:20" ht="12" customHeight="1" x14ac:dyDescent="0.2">
      <c r="A2" s="228"/>
      <c r="B2" s="229"/>
      <c r="C2" s="229"/>
      <c r="D2" s="229"/>
      <c r="E2" s="229"/>
      <c r="F2" s="229"/>
      <c r="G2" s="229"/>
      <c r="H2" s="229"/>
      <c r="I2" s="229"/>
      <c r="J2" s="230"/>
    </row>
    <row r="3" spans="1:20" ht="12" customHeight="1" x14ac:dyDescent="0.2">
      <c r="A3" s="228"/>
      <c r="B3" s="229"/>
      <c r="C3" s="229"/>
      <c r="D3" s="229"/>
      <c r="E3" s="229"/>
      <c r="F3" s="229"/>
      <c r="G3" s="229"/>
      <c r="H3" s="229"/>
      <c r="I3" s="229"/>
      <c r="J3" s="230"/>
    </row>
    <row r="4" spans="1:20" ht="12" customHeight="1" thickBot="1" x14ac:dyDescent="0.25">
      <c r="A4" s="231"/>
      <c r="B4" s="232"/>
      <c r="C4" s="232"/>
      <c r="D4" s="232"/>
      <c r="E4" s="232"/>
      <c r="F4" s="232"/>
      <c r="G4" s="232"/>
      <c r="H4" s="232"/>
      <c r="I4" s="232"/>
      <c r="J4" s="233"/>
    </row>
    <row r="5" spans="1:20" ht="12" customHeight="1" thickTop="1" thickBot="1" x14ac:dyDescent="0.25">
      <c r="A5" s="31"/>
      <c r="B5" s="32"/>
      <c r="C5" s="32"/>
      <c r="D5" s="32"/>
      <c r="E5" s="32"/>
      <c r="F5" s="32"/>
      <c r="G5" s="32"/>
      <c r="H5" s="32"/>
      <c r="J5" s="33" t="s">
        <v>133</v>
      </c>
      <c r="K5" s="185"/>
      <c r="L5" s="219" t="s">
        <v>98</v>
      </c>
      <c r="M5" s="219"/>
      <c r="N5" s="219"/>
      <c r="O5" s="219"/>
      <c r="P5" s="219"/>
      <c r="Q5" s="219"/>
      <c r="R5" s="219"/>
      <c r="S5" s="219"/>
      <c r="T5" s="219"/>
    </row>
    <row r="6" spans="1:20" ht="15" customHeight="1" thickTop="1" thickBot="1" x14ac:dyDescent="0.25">
      <c r="A6" s="234" t="str">
        <f>IF(H50&gt;15,Hoja1!E8,IF(AND(OR(H50&lt;15,H50=15),'AUTOCONSUMO-GENERACIÓN'!D46=Hoja1!E4),Hoja1!E9,""))</f>
        <v>PROCEDIMIENTO ABREVIADO</v>
      </c>
      <c r="B6" s="235"/>
      <c r="C6" s="235"/>
      <c r="D6" s="235"/>
      <c r="E6" s="235"/>
      <c r="F6" s="235"/>
      <c r="G6" s="235"/>
      <c r="H6" s="235"/>
      <c r="I6" s="235"/>
      <c r="J6" s="236"/>
      <c r="K6" s="185"/>
      <c r="L6" s="219"/>
      <c r="M6" s="219"/>
      <c r="N6" s="219"/>
      <c r="O6" s="219"/>
      <c r="P6" s="219"/>
      <c r="Q6" s="219"/>
      <c r="R6" s="219"/>
      <c r="S6" s="219"/>
      <c r="T6" s="219"/>
    </row>
    <row r="7" spans="1:20" ht="12" customHeight="1" thickTop="1" thickBot="1" x14ac:dyDescent="0.25">
      <c r="A7" s="31"/>
      <c r="B7" s="32"/>
      <c r="C7" s="32"/>
      <c r="D7" s="32"/>
      <c r="E7" s="32"/>
      <c r="F7" s="32"/>
      <c r="G7" s="32"/>
      <c r="H7" s="32"/>
      <c r="I7" s="32"/>
      <c r="J7" s="35"/>
      <c r="K7" s="185"/>
      <c r="L7" s="219"/>
      <c r="M7" s="219"/>
      <c r="N7" s="219"/>
      <c r="O7" s="219"/>
      <c r="P7" s="219"/>
      <c r="Q7" s="219"/>
      <c r="R7" s="219"/>
      <c r="S7" s="219"/>
      <c r="T7" s="219"/>
    </row>
    <row r="8" spans="1:20" ht="12.95" customHeight="1" thickTop="1" thickBot="1" x14ac:dyDescent="0.25">
      <c r="A8" s="210" t="s">
        <v>38</v>
      </c>
      <c r="B8" s="211"/>
      <c r="C8" s="211"/>
      <c r="D8" s="211"/>
      <c r="E8" s="211"/>
      <c r="F8" s="211"/>
      <c r="G8" s="211"/>
      <c r="H8" s="211"/>
      <c r="I8" s="211"/>
      <c r="J8" s="212"/>
    </row>
    <row r="9" spans="1:20" ht="12" customHeight="1" thickTop="1" x14ac:dyDescent="0.2">
      <c r="A9" s="36"/>
      <c r="B9" s="4"/>
      <c r="C9" s="4"/>
      <c r="D9" s="4"/>
      <c r="E9" s="4"/>
      <c r="F9" s="4"/>
      <c r="G9" s="4"/>
      <c r="H9" s="4"/>
      <c r="I9" s="4"/>
      <c r="J9" s="37"/>
      <c r="T9" s="9"/>
    </row>
    <row r="10" spans="1:20" ht="12.95" customHeight="1" x14ac:dyDescent="0.2">
      <c r="A10" s="38"/>
      <c r="B10" s="224" t="s">
        <v>172</v>
      </c>
      <c r="C10" s="224"/>
      <c r="D10" s="224"/>
      <c r="E10" s="224"/>
      <c r="F10" s="224"/>
      <c r="G10" s="224"/>
      <c r="H10" s="224"/>
      <c r="I10" s="224"/>
      <c r="J10" s="39"/>
      <c r="K10" s="185"/>
      <c r="L10" s="218" t="s">
        <v>100</v>
      </c>
      <c r="M10" s="218"/>
      <c r="N10" s="218"/>
      <c r="O10" s="218"/>
      <c r="P10" s="218"/>
      <c r="Q10" s="218"/>
      <c r="R10" s="218"/>
      <c r="S10" s="218"/>
      <c r="T10" s="218"/>
    </row>
    <row r="11" spans="1:20" ht="6" customHeight="1" x14ac:dyDescent="0.2">
      <c r="A11" s="36"/>
      <c r="B11" s="4"/>
      <c r="C11" s="4"/>
      <c r="D11" s="4"/>
      <c r="E11" s="4"/>
      <c r="F11" s="4"/>
      <c r="G11" s="4"/>
      <c r="H11" s="4"/>
      <c r="I11" s="4"/>
      <c r="J11" s="37"/>
      <c r="L11" s="152"/>
      <c r="M11" s="152"/>
      <c r="N11" s="152"/>
      <c r="O11" s="152"/>
      <c r="P11" s="152"/>
      <c r="Q11" s="152"/>
      <c r="R11" s="152"/>
      <c r="S11" s="152"/>
      <c r="T11" s="9"/>
    </row>
    <row r="12" spans="1:20" ht="12" customHeight="1" x14ac:dyDescent="0.2">
      <c r="A12" s="36"/>
      <c r="B12" s="40" t="s">
        <v>2</v>
      </c>
      <c r="C12" s="214"/>
      <c r="D12" s="214"/>
      <c r="E12" s="214"/>
      <c r="F12" s="214"/>
      <c r="G12" s="214"/>
      <c r="H12" s="40" t="s">
        <v>3</v>
      </c>
      <c r="I12" s="19"/>
      <c r="J12" s="37"/>
      <c r="K12" s="153" t="s">
        <v>165</v>
      </c>
      <c r="L12" s="154" t="s">
        <v>157</v>
      </c>
      <c r="M12" s="155"/>
      <c r="N12" s="155"/>
      <c r="O12" s="155"/>
      <c r="P12" s="155"/>
      <c r="Q12" s="155"/>
      <c r="R12" s="155"/>
      <c r="S12" s="156"/>
      <c r="T12" s="9"/>
    </row>
    <row r="13" spans="1:20" ht="6" customHeight="1" x14ac:dyDescent="0.2">
      <c r="A13" s="36"/>
      <c r="B13" s="40"/>
      <c r="C13" s="42"/>
      <c r="D13" s="42"/>
      <c r="E13" s="42"/>
      <c r="F13" s="42"/>
      <c r="G13" s="42"/>
      <c r="H13" s="42"/>
      <c r="I13" s="42"/>
      <c r="J13" s="43"/>
      <c r="L13" s="215" t="s">
        <v>169</v>
      </c>
      <c r="M13" s="215"/>
      <c r="N13" s="215"/>
      <c r="O13" s="215"/>
      <c r="P13" s="215"/>
      <c r="Q13" s="215"/>
      <c r="R13" s="215"/>
      <c r="S13" s="215"/>
      <c r="T13" s="9"/>
    </row>
    <row r="14" spans="1:20" ht="12" customHeight="1" x14ac:dyDescent="0.2">
      <c r="A14" s="36"/>
      <c r="B14" s="40" t="s">
        <v>4</v>
      </c>
      <c r="C14" s="214"/>
      <c r="D14" s="214"/>
      <c r="E14" s="214"/>
      <c r="F14" s="214"/>
      <c r="G14" s="214"/>
      <c r="H14" s="214"/>
      <c r="I14" s="214"/>
      <c r="J14" s="37"/>
      <c r="L14" s="215"/>
      <c r="M14" s="215"/>
      <c r="N14" s="215"/>
      <c r="O14" s="215"/>
      <c r="P14" s="215"/>
      <c r="Q14" s="215"/>
      <c r="R14" s="215"/>
      <c r="S14" s="215"/>
      <c r="T14" s="9"/>
    </row>
    <row r="15" spans="1:20" ht="6" customHeight="1" x14ac:dyDescent="0.2">
      <c r="A15" s="36"/>
      <c r="B15" s="40"/>
      <c r="C15" s="42"/>
      <c r="D15" s="42"/>
      <c r="E15" s="42"/>
      <c r="F15" s="42"/>
      <c r="G15" s="42"/>
      <c r="H15" s="42"/>
      <c r="I15" s="42"/>
      <c r="J15" s="43"/>
      <c r="L15" s="215"/>
      <c r="M15" s="215"/>
      <c r="N15" s="215"/>
      <c r="O15" s="215"/>
      <c r="P15" s="215"/>
      <c r="Q15" s="215"/>
      <c r="R15" s="215"/>
      <c r="S15" s="215"/>
      <c r="T15" s="9"/>
    </row>
    <row r="16" spans="1:20" ht="12" customHeight="1" x14ac:dyDescent="0.2">
      <c r="A16" s="36"/>
      <c r="B16" s="40" t="s">
        <v>8</v>
      </c>
      <c r="C16" s="19"/>
      <c r="D16" s="40" t="s">
        <v>12</v>
      </c>
      <c r="E16" s="19"/>
      <c r="F16" s="40" t="s">
        <v>11</v>
      </c>
      <c r="G16" s="19"/>
      <c r="H16" s="44" t="s">
        <v>13</v>
      </c>
      <c r="I16" s="19"/>
      <c r="J16" s="37"/>
      <c r="L16" s="158" t="s">
        <v>173</v>
      </c>
      <c r="M16" s="159"/>
      <c r="N16" s="160"/>
      <c r="O16" s="159"/>
      <c r="P16" s="160"/>
      <c r="Q16" s="159"/>
      <c r="R16" s="161"/>
      <c r="S16" s="159"/>
      <c r="T16" s="150"/>
    </row>
    <row r="17" spans="1:21" ht="6" customHeight="1" x14ac:dyDescent="0.2">
      <c r="A17" s="36"/>
      <c r="B17" s="40"/>
      <c r="C17" s="42"/>
      <c r="D17" s="45"/>
      <c r="E17" s="42"/>
      <c r="F17" s="42"/>
      <c r="G17" s="42"/>
      <c r="H17" s="42"/>
      <c r="I17" s="42"/>
      <c r="J17" s="43"/>
      <c r="L17" s="162"/>
      <c r="M17" s="156"/>
      <c r="N17" s="163"/>
      <c r="O17" s="156"/>
      <c r="P17" s="156"/>
      <c r="Q17" s="156"/>
      <c r="R17" s="156"/>
      <c r="S17" s="156"/>
      <c r="T17" s="9"/>
    </row>
    <row r="18" spans="1:21" ht="12" customHeight="1" x14ac:dyDescent="0.2">
      <c r="A18" s="36"/>
      <c r="B18" s="40" t="s">
        <v>9</v>
      </c>
      <c r="C18" s="19"/>
      <c r="D18" s="40" t="s">
        <v>10</v>
      </c>
      <c r="E18" s="214"/>
      <c r="F18" s="214"/>
      <c r="G18" s="47" t="s">
        <v>5</v>
      </c>
      <c r="H18" s="214"/>
      <c r="I18" s="214"/>
      <c r="J18" s="37"/>
      <c r="K18" s="153" t="s">
        <v>165</v>
      </c>
      <c r="L18" s="164" t="s">
        <v>182</v>
      </c>
      <c r="M18" s="164"/>
      <c r="N18" s="164"/>
      <c r="O18" s="164"/>
      <c r="P18" s="164"/>
      <c r="Q18" s="164"/>
      <c r="R18" s="164"/>
      <c r="S18" s="164"/>
    </row>
    <row r="19" spans="1:21" ht="6" customHeight="1" x14ac:dyDescent="0.2">
      <c r="A19" s="36"/>
      <c r="B19" s="40"/>
      <c r="C19" s="42"/>
      <c r="D19" s="42"/>
      <c r="E19" s="42"/>
      <c r="F19" s="42"/>
      <c r="G19" s="42"/>
      <c r="H19" s="42"/>
      <c r="I19" s="42"/>
      <c r="J19" s="43"/>
      <c r="L19" s="164"/>
      <c r="M19" s="164"/>
      <c r="N19" s="164"/>
      <c r="O19" s="164"/>
      <c r="P19" s="164"/>
      <c r="Q19" s="164"/>
      <c r="R19" s="164"/>
      <c r="S19" s="164"/>
      <c r="T19" s="9"/>
    </row>
    <row r="20" spans="1:21" ht="12" customHeight="1" x14ac:dyDescent="0.2">
      <c r="A20" s="36"/>
      <c r="B20" s="40" t="s">
        <v>6</v>
      </c>
      <c r="C20" s="214"/>
      <c r="D20" s="214"/>
      <c r="E20" s="40" t="s">
        <v>7</v>
      </c>
      <c r="F20" s="214"/>
      <c r="G20" s="214"/>
      <c r="H20" s="214"/>
      <c r="I20" s="214"/>
      <c r="J20" s="37"/>
      <c r="L20" s="164"/>
      <c r="M20" s="164"/>
      <c r="N20" s="164"/>
      <c r="O20" s="164"/>
      <c r="P20" s="164"/>
      <c r="Q20" s="164"/>
      <c r="R20" s="164"/>
      <c r="S20" s="164"/>
      <c r="T20" s="9"/>
    </row>
    <row r="21" spans="1:21" ht="6" customHeight="1" x14ac:dyDescent="0.2">
      <c r="A21" s="36"/>
      <c r="B21" s="48"/>
      <c r="C21" s="49"/>
      <c r="D21" s="49"/>
      <c r="E21" s="49"/>
      <c r="F21" s="49"/>
      <c r="G21" s="49"/>
      <c r="H21" s="49"/>
      <c r="I21" s="49"/>
      <c r="J21" s="50"/>
      <c r="L21" s="165"/>
      <c r="M21" s="165"/>
      <c r="N21" s="165"/>
      <c r="O21" s="165"/>
      <c r="P21" s="165"/>
      <c r="Q21" s="165"/>
      <c r="R21" s="165"/>
      <c r="S21" s="165"/>
      <c r="T21" s="9"/>
    </row>
    <row r="22" spans="1:21" ht="12.95" customHeight="1" x14ac:dyDescent="0.2">
      <c r="A22" s="38"/>
      <c r="B22" s="224" t="s">
        <v>99</v>
      </c>
      <c r="C22" s="224"/>
      <c r="D22" s="224"/>
      <c r="E22" s="224"/>
      <c r="F22" s="224"/>
      <c r="G22" s="224"/>
      <c r="H22" s="224"/>
      <c r="I22" s="224"/>
      <c r="J22" s="39"/>
      <c r="K22" s="185"/>
      <c r="L22" s="218" t="s">
        <v>101</v>
      </c>
      <c r="M22" s="218"/>
      <c r="N22" s="218"/>
      <c r="O22" s="218"/>
      <c r="P22" s="218"/>
      <c r="Q22" s="218"/>
      <c r="R22" s="218"/>
      <c r="S22" s="218"/>
      <c r="T22" s="218"/>
    </row>
    <row r="23" spans="1:21" ht="6" customHeight="1" x14ac:dyDescent="0.2">
      <c r="A23" s="36"/>
      <c r="B23" s="4"/>
      <c r="C23" s="4"/>
      <c r="D23" s="4"/>
      <c r="E23" s="4"/>
      <c r="F23" s="4"/>
      <c r="G23" s="4"/>
      <c r="H23" s="4"/>
      <c r="I23" s="4"/>
      <c r="J23" s="37"/>
      <c r="T23" s="9"/>
    </row>
    <row r="24" spans="1:21" ht="12" customHeight="1" x14ac:dyDescent="0.2">
      <c r="A24" s="36"/>
      <c r="B24" s="40" t="s">
        <v>2</v>
      </c>
      <c r="C24" s="214"/>
      <c r="D24" s="214"/>
      <c r="E24" s="214"/>
      <c r="F24" s="214"/>
      <c r="G24" s="214"/>
      <c r="H24" s="40" t="s">
        <v>3</v>
      </c>
      <c r="I24" s="19"/>
      <c r="J24" s="37"/>
      <c r="K24" s="153" t="s">
        <v>165</v>
      </c>
      <c r="L24" s="207" t="s">
        <v>207</v>
      </c>
      <c r="M24" s="207"/>
      <c r="N24" s="207"/>
      <c r="O24" s="207"/>
      <c r="P24" s="207"/>
      <c r="Q24" s="207"/>
      <c r="R24" s="207"/>
      <c r="S24" s="207"/>
      <c r="T24" s="207"/>
    </row>
    <row r="25" spans="1:21" ht="6" customHeight="1" x14ac:dyDescent="0.2">
      <c r="A25" s="36"/>
      <c r="B25" s="40"/>
      <c r="C25" s="42"/>
      <c r="D25" s="42"/>
      <c r="E25" s="42"/>
      <c r="F25" s="42"/>
      <c r="G25" s="42"/>
      <c r="H25" s="42"/>
      <c r="I25" s="42"/>
      <c r="J25" s="43"/>
      <c r="L25" s="207"/>
      <c r="M25" s="207"/>
      <c r="N25" s="207"/>
      <c r="O25" s="207"/>
      <c r="P25" s="207"/>
      <c r="Q25" s="207"/>
      <c r="R25" s="207"/>
      <c r="S25" s="207"/>
      <c r="T25" s="207"/>
    </row>
    <row r="26" spans="1:21" ht="12" customHeight="1" x14ac:dyDescent="0.2">
      <c r="A26" s="36"/>
      <c r="B26" s="40" t="s">
        <v>4</v>
      </c>
      <c r="C26" s="214"/>
      <c r="D26" s="214"/>
      <c r="E26" s="214"/>
      <c r="F26" s="214"/>
      <c r="G26" s="214"/>
      <c r="H26" s="214"/>
      <c r="I26" s="214"/>
      <c r="J26" s="37"/>
      <c r="L26" s="207"/>
      <c r="M26" s="207"/>
      <c r="N26" s="207"/>
      <c r="O26" s="207"/>
      <c r="P26" s="207"/>
      <c r="Q26" s="207"/>
      <c r="R26" s="207"/>
      <c r="S26" s="207"/>
      <c r="T26" s="207"/>
    </row>
    <row r="27" spans="1:21" ht="6" customHeight="1" x14ac:dyDescent="0.2">
      <c r="A27" s="36"/>
      <c r="B27" s="40"/>
      <c r="C27" s="42"/>
      <c r="D27" s="51"/>
      <c r="E27" s="42"/>
      <c r="F27" s="42"/>
      <c r="G27" s="42"/>
      <c r="H27" s="42"/>
      <c r="I27" s="42"/>
      <c r="J27" s="43"/>
      <c r="L27" s="207"/>
      <c r="M27" s="207"/>
      <c r="N27" s="207"/>
      <c r="O27" s="207"/>
      <c r="P27" s="207"/>
      <c r="Q27" s="207"/>
      <c r="R27" s="207"/>
      <c r="S27" s="207"/>
      <c r="T27" s="207"/>
    </row>
    <row r="28" spans="1:21" ht="12" customHeight="1" x14ac:dyDescent="0.2">
      <c r="A28" s="36"/>
      <c r="B28" s="40" t="s">
        <v>9</v>
      </c>
      <c r="C28" s="19"/>
      <c r="D28" s="40" t="s">
        <v>10</v>
      </c>
      <c r="E28" s="214"/>
      <c r="F28" s="214"/>
      <c r="G28" s="47" t="s">
        <v>5</v>
      </c>
      <c r="H28" s="214"/>
      <c r="I28" s="214"/>
      <c r="J28" s="37"/>
      <c r="K28" s="153"/>
      <c r="L28" s="207"/>
      <c r="M28" s="207"/>
      <c r="N28" s="207"/>
      <c r="O28" s="207"/>
      <c r="P28" s="207"/>
      <c r="Q28" s="207"/>
      <c r="R28" s="207"/>
      <c r="S28" s="207"/>
      <c r="T28" s="207"/>
    </row>
    <row r="29" spans="1:21" ht="6" customHeight="1" x14ac:dyDescent="0.2">
      <c r="A29" s="36"/>
      <c r="B29" s="40"/>
      <c r="C29" s="42"/>
      <c r="D29" s="42"/>
      <c r="E29" s="42"/>
      <c r="F29" s="42"/>
      <c r="G29" s="42"/>
      <c r="H29" s="42"/>
      <c r="I29" s="42"/>
      <c r="J29" s="43"/>
      <c r="L29" s="166"/>
      <c r="M29" s="166"/>
      <c r="N29" s="166"/>
      <c r="O29" s="166"/>
      <c r="P29" s="166"/>
      <c r="Q29" s="166"/>
      <c r="R29" s="166"/>
      <c r="S29" s="166"/>
      <c r="T29" s="9"/>
    </row>
    <row r="30" spans="1:21" ht="12" customHeight="1" x14ac:dyDescent="0.2">
      <c r="A30" s="36"/>
      <c r="B30" s="40" t="s">
        <v>6</v>
      </c>
      <c r="C30" s="214"/>
      <c r="D30" s="214"/>
      <c r="E30" s="52" t="s">
        <v>7</v>
      </c>
      <c r="F30" s="214"/>
      <c r="G30" s="214"/>
      <c r="H30" s="214"/>
      <c r="I30" s="214"/>
      <c r="J30" s="37"/>
      <c r="K30" s="153"/>
      <c r="L30" s="222"/>
      <c r="M30" s="222"/>
      <c r="N30" s="222"/>
      <c r="O30" s="222"/>
      <c r="P30" s="222"/>
      <c r="Q30" s="222"/>
      <c r="R30" s="222"/>
      <c r="S30" s="222"/>
      <c r="T30" s="222"/>
    </row>
    <row r="31" spans="1:21" ht="6" customHeight="1" x14ac:dyDescent="0.2">
      <c r="A31" s="38"/>
      <c r="J31" s="57"/>
      <c r="T31" s="58"/>
      <c r="U31" s="9"/>
    </row>
    <row r="32" spans="1:21" s="54" customFormat="1" ht="11.25" customHeight="1" x14ac:dyDescent="0.2">
      <c r="A32" s="53"/>
      <c r="B32" s="124" t="s">
        <v>181</v>
      </c>
      <c r="D32" s="56"/>
      <c r="E32" s="56"/>
      <c r="F32" s="56"/>
      <c r="G32" s="56"/>
      <c r="H32" s="56"/>
      <c r="I32" s="56"/>
      <c r="J32" s="55"/>
      <c r="K32" s="153" t="s">
        <v>165</v>
      </c>
      <c r="L32" s="206" t="s">
        <v>184</v>
      </c>
      <c r="M32" s="206"/>
      <c r="N32" s="206"/>
      <c r="O32" s="206"/>
      <c r="P32" s="206"/>
      <c r="Q32" s="206"/>
      <c r="R32" s="206"/>
      <c r="S32" s="206"/>
      <c r="T32" s="206"/>
    </row>
    <row r="33" spans="1:26" ht="6" customHeight="1" thickBot="1" x14ac:dyDescent="0.25">
      <c r="A33" s="38"/>
      <c r="J33" s="57"/>
      <c r="T33" s="9"/>
    </row>
    <row r="34" spans="1:26" customFormat="1" ht="15" customHeight="1" thickTop="1" thickBot="1" x14ac:dyDescent="0.3">
      <c r="A34" s="242" t="s">
        <v>25</v>
      </c>
      <c r="B34" s="243"/>
      <c r="C34" s="243"/>
      <c r="D34" s="243"/>
      <c r="E34" s="243"/>
      <c r="F34" s="243"/>
      <c r="G34" s="243"/>
      <c r="H34" s="243"/>
      <c r="I34" s="243"/>
      <c r="J34" s="244"/>
      <c r="K34" s="182"/>
      <c r="L34" s="220" t="s">
        <v>102</v>
      </c>
      <c r="M34" s="220"/>
      <c r="N34" s="220"/>
      <c r="O34" s="220"/>
      <c r="P34" s="220"/>
      <c r="Q34" s="220"/>
      <c r="R34" s="220"/>
      <c r="S34" s="220"/>
      <c r="T34" s="220"/>
      <c r="U34" s="59"/>
      <c r="V34" s="59"/>
      <c r="W34" s="59"/>
      <c r="X34" s="59"/>
      <c r="Y34" s="59"/>
    </row>
    <row r="35" spans="1:26" customFormat="1" ht="6" customHeight="1" thickTop="1" x14ac:dyDescent="0.25">
      <c r="A35" s="61"/>
      <c r="B35" s="62"/>
      <c r="C35" s="62"/>
      <c r="D35" s="62"/>
      <c r="E35" s="62"/>
      <c r="F35" s="62"/>
      <c r="G35" s="62"/>
      <c r="H35" s="62"/>
      <c r="I35" s="62"/>
      <c r="J35" s="63"/>
      <c r="K35" s="167"/>
      <c r="L35" s="168"/>
      <c r="M35" s="168"/>
      <c r="N35" s="168"/>
      <c r="O35" s="168"/>
      <c r="P35" s="168"/>
      <c r="Q35" s="168"/>
      <c r="R35" s="168"/>
      <c r="S35" s="168"/>
      <c r="T35" s="62"/>
      <c r="U35" s="62"/>
      <c r="V35" s="62"/>
      <c r="W35" s="62"/>
      <c r="X35" s="62"/>
      <c r="Y35" s="62"/>
    </row>
    <row r="36" spans="1:26" customFormat="1" ht="12" customHeight="1" x14ac:dyDescent="0.25">
      <c r="A36" s="61"/>
      <c r="B36" s="62"/>
      <c r="C36" s="65" t="s">
        <v>17</v>
      </c>
      <c r="D36" s="245"/>
      <c r="E36" s="245"/>
      <c r="F36" s="245"/>
      <c r="G36" s="245"/>
      <c r="H36" s="245"/>
      <c r="I36" s="245"/>
      <c r="J36" s="66"/>
      <c r="K36" s="153" t="s">
        <v>165</v>
      </c>
      <c r="L36" s="223" t="s">
        <v>91</v>
      </c>
      <c r="M36" s="223"/>
      <c r="N36" s="223"/>
      <c r="O36" s="223"/>
      <c r="P36" s="223"/>
      <c r="Q36" s="223"/>
      <c r="R36" s="223"/>
      <c r="S36" s="168"/>
      <c r="T36" s="62"/>
      <c r="U36" s="62"/>
      <c r="V36" s="62"/>
      <c r="W36" s="62"/>
      <c r="X36" s="62"/>
      <c r="Y36" s="62"/>
    </row>
    <row r="37" spans="1:26" customFormat="1" ht="6" customHeight="1" x14ac:dyDescent="0.25">
      <c r="A37" s="61"/>
      <c r="B37" s="62"/>
      <c r="C37" s="67"/>
      <c r="D37" s="62"/>
      <c r="E37" s="62"/>
      <c r="F37" s="62"/>
      <c r="G37" s="62"/>
      <c r="H37" s="62"/>
      <c r="I37" s="62"/>
      <c r="J37" s="63"/>
      <c r="K37" s="167"/>
      <c r="L37" s="221"/>
      <c r="M37" s="221"/>
      <c r="N37" s="221"/>
      <c r="O37" s="221"/>
      <c r="P37" s="221"/>
      <c r="Q37" s="221"/>
      <c r="R37" s="221"/>
      <c r="S37" s="221"/>
      <c r="T37" s="221"/>
      <c r="U37" s="62"/>
      <c r="V37" s="62"/>
      <c r="W37" s="62"/>
      <c r="X37" s="62"/>
      <c r="Y37" s="62"/>
    </row>
    <row r="38" spans="1:26" s="113" customFormat="1" ht="12.95" customHeight="1" x14ac:dyDescent="0.2">
      <c r="A38" s="111"/>
      <c r="B38" s="224" t="s">
        <v>26</v>
      </c>
      <c r="C38" s="224"/>
      <c r="D38" s="224"/>
      <c r="E38" s="224"/>
      <c r="F38" s="224"/>
      <c r="G38" s="224"/>
      <c r="H38" s="224"/>
      <c r="I38" s="224"/>
      <c r="J38" s="112"/>
      <c r="K38" s="184"/>
      <c r="L38" s="218" t="s">
        <v>103</v>
      </c>
      <c r="M38" s="218"/>
      <c r="N38" s="218"/>
      <c r="O38" s="218"/>
      <c r="P38" s="218"/>
      <c r="Q38" s="218"/>
      <c r="R38" s="218"/>
      <c r="S38" s="218"/>
      <c r="T38" s="218"/>
    </row>
    <row r="39" spans="1:26" ht="6" customHeight="1" x14ac:dyDescent="0.2">
      <c r="A39" s="36"/>
      <c r="B39" s="89"/>
      <c r="C39" s="42"/>
      <c r="D39" s="42"/>
      <c r="E39" s="42"/>
      <c r="F39" s="42"/>
      <c r="G39" s="42"/>
      <c r="H39" s="42"/>
      <c r="I39" s="42"/>
      <c r="J39" s="43"/>
      <c r="L39" s="169"/>
      <c r="M39" s="156"/>
      <c r="N39" s="156"/>
      <c r="O39" s="156"/>
      <c r="P39" s="156"/>
      <c r="Q39" s="156"/>
      <c r="R39" s="156"/>
      <c r="S39" s="156"/>
      <c r="T39" s="9"/>
    </row>
    <row r="40" spans="1:26" ht="12" customHeight="1" x14ac:dyDescent="0.2">
      <c r="A40" s="36"/>
      <c r="B40" s="40" t="s">
        <v>4</v>
      </c>
      <c r="C40" s="214"/>
      <c r="D40" s="214"/>
      <c r="E40" s="214"/>
      <c r="F40" s="214"/>
      <c r="G40" s="214"/>
      <c r="H40" s="214"/>
      <c r="I40" s="214"/>
      <c r="J40" s="37"/>
      <c r="K40" s="153" t="s">
        <v>165</v>
      </c>
      <c r="L40" s="215" t="s">
        <v>92</v>
      </c>
      <c r="M40" s="215"/>
      <c r="N40" s="215"/>
      <c r="O40" s="215"/>
      <c r="P40" s="215"/>
      <c r="Q40" s="215"/>
      <c r="R40" s="215"/>
      <c r="S40" s="215"/>
      <c r="T40" s="9"/>
    </row>
    <row r="41" spans="1:26" ht="6" customHeight="1" x14ac:dyDescent="0.2">
      <c r="A41" s="36"/>
      <c r="B41" s="88"/>
      <c r="C41" s="42"/>
      <c r="D41" s="42"/>
      <c r="E41" s="42"/>
      <c r="F41" s="42"/>
      <c r="G41" s="42"/>
      <c r="H41" s="42"/>
      <c r="I41" s="42"/>
      <c r="J41" s="43"/>
      <c r="L41" s="119"/>
      <c r="M41" s="119"/>
      <c r="N41" s="119"/>
      <c r="O41" s="119"/>
      <c r="P41" s="119"/>
      <c r="Q41" s="119"/>
      <c r="R41" s="119"/>
      <c r="S41" s="119"/>
      <c r="T41" s="9"/>
    </row>
    <row r="42" spans="1:26" ht="12" customHeight="1" x14ac:dyDescent="0.2">
      <c r="A42" s="36"/>
      <c r="B42" s="40" t="s">
        <v>190</v>
      </c>
      <c r="C42" s="246"/>
      <c r="D42" s="246"/>
      <c r="F42" s="40" t="s">
        <v>194</v>
      </c>
      <c r="G42" s="246"/>
      <c r="H42" s="246"/>
      <c r="I42" s="246"/>
      <c r="J42" s="107"/>
      <c r="K42" s="153" t="s">
        <v>165</v>
      </c>
      <c r="L42" s="215" t="s">
        <v>191</v>
      </c>
      <c r="M42" s="215"/>
      <c r="N42" s="215"/>
      <c r="O42" s="215"/>
      <c r="P42" s="215"/>
      <c r="Q42" s="215"/>
      <c r="R42" s="215"/>
      <c r="S42" s="215"/>
      <c r="T42" s="9"/>
    </row>
    <row r="43" spans="1:26" ht="6" customHeight="1" x14ac:dyDescent="0.2">
      <c r="A43" s="36"/>
      <c r="B43" s="40"/>
      <c r="C43" s="42"/>
      <c r="D43" s="42"/>
      <c r="E43" s="42"/>
      <c r="F43" s="42"/>
      <c r="G43" s="42"/>
      <c r="H43" s="42"/>
      <c r="I43" s="42"/>
      <c r="J43" s="43"/>
      <c r="L43" s="162"/>
      <c r="M43" s="156"/>
      <c r="N43" s="156"/>
      <c r="O43" s="156"/>
      <c r="P43" s="156"/>
      <c r="Q43" s="156"/>
      <c r="R43" s="156"/>
      <c r="S43" s="156"/>
      <c r="T43" s="9"/>
    </row>
    <row r="44" spans="1:26" ht="12" customHeight="1" x14ac:dyDescent="0.2">
      <c r="A44" s="36"/>
      <c r="C44" s="135" t="s">
        <v>19</v>
      </c>
      <c r="D44" s="40" t="s">
        <v>20</v>
      </c>
      <c r="E44" s="12"/>
      <c r="F44" s="89" t="s">
        <v>21</v>
      </c>
      <c r="G44" s="12"/>
      <c r="H44" s="89" t="s">
        <v>22</v>
      </c>
      <c r="I44" s="12"/>
      <c r="J44" s="37"/>
      <c r="L44" s="216"/>
      <c r="M44" s="216"/>
      <c r="N44" s="216"/>
      <c r="O44" s="216"/>
      <c r="P44" s="216"/>
      <c r="Q44" s="216"/>
      <c r="R44" s="216"/>
      <c r="S44" s="216"/>
      <c r="T44" s="9"/>
    </row>
    <row r="45" spans="1:26" ht="6" customHeight="1" x14ac:dyDescent="0.2">
      <c r="A45" s="36"/>
      <c r="B45" s="88"/>
      <c r="C45" s="42"/>
      <c r="D45" s="42"/>
      <c r="E45" s="42"/>
      <c r="F45" s="42"/>
      <c r="G45" s="42"/>
      <c r="H45" s="42"/>
      <c r="I45" s="42"/>
      <c r="J45" s="43"/>
      <c r="L45" s="216"/>
      <c r="M45" s="216"/>
      <c r="N45" s="216"/>
      <c r="O45" s="216"/>
      <c r="P45" s="216"/>
      <c r="Q45" s="216"/>
      <c r="R45" s="216"/>
      <c r="S45" s="216"/>
      <c r="T45" s="9"/>
    </row>
    <row r="46" spans="1:26" customFormat="1" ht="12" customHeight="1" x14ac:dyDescent="0.25">
      <c r="A46" s="61"/>
      <c r="B46" s="67"/>
      <c r="C46" s="65" t="s">
        <v>167</v>
      </c>
      <c r="D46" s="217" t="s">
        <v>16</v>
      </c>
      <c r="E46" s="217"/>
      <c r="F46" s="217"/>
      <c r="G46" s="217"/>
      <c r="H46" s="217"/>
      <c r="I46" s="217"/>
      <c r="J46" s="66"/>
      <c r="K46" s="153" t="s">
        <v>165</v>
      </c>
      <c r="L46" s="216"/>
      <c r="M46" s="216"/>
      <c r="N46" s="216"/>
      <c r="O46" s="216"/>
      <c r="P46" s="216"/>
      <c r="Q46" s="216"/>
      <c r="R46" s="216"/>
      <c r="S46" s="216"/>
      <c r="T46" s="64"/>
      <c r="U46" s="62"/>
      <c r="V46" s="62"/>
      <c r="W46" s="62"/>
      <c r="X46" s="62"/>
      <c r="Y46" s="62"/>
      <c r="Z46" s="62"/>
    </row>
    <row r="47" spans="1:26" customFormat="1" ht="6" customHeight="1" x14ac:dyDescent="0.25">
      <c r="A47" s="61"/>
      <c r="B47" s="69"/>
      <c r="C47" s="69"/>
      <c r="D47" s="69"/>
      <c r="E47" s="69"/>
      <c r="F47" s="69"/>
      <c r="G47" s="69"/>
      <c r="H47" s="69"/>
      <c r="I47" s="69"/>
      <c r="J47" s="70"/>
      <c r="K47" s="167"/>
      <c r="L47" s="170"/>
      <c r="M47" s="170"/>
      <c r="N47" s="170"/>
      <c r="O47" s="170"/>
      <c r="P47" s="170"/>
      <c r="Q47" s="170"/>
      <c r="R47" s="170"/>
      <c r="S47" s="168"/>
      <c r="T47" s="62"/>
      <c r="U47" s="62"/>
      <c r="V47" s="62"/>
      <c r="W47" s="62"/>
      <c r="X47" s="62"/>
      <c r="Y47" s="62"/>
    </row>
    <row r="48" spans="1:26" customFormat="1" ht="12.75" customHeight="1" x14ac:dyDescent="0.25">
      <c r="A48" s="61"/>
      <c r="B48" s="250" t="s">
        <v>71</v>
      </c>
      <c r="C48" s="250"/>
      <c r="D48" s="250"/>
      <c r="E48" s="250"/>
      <c r="F48" s="250"/>
      <c r="G48" s="250"/>
      <c r="H48" s="250"/>
      <c r="I48" s="250"/>
      <c r="J48" s="71"/>
      <c r="K48" s="183"/>
      <c r="L48" s="253" t="s">
        <v>71</v>
      </c>
      <c r="M48" s="253"/>
      <c r="N48" s="253"/>
      <c r="O48" s="253"/>
      <c r="P48" s="253"/>
      <c r="Q48" s="253"/>
      <c r="R48" s="253"/>
      <c r="S48" s="253"/>
      <c r="T48" s="253"/>
      <c r="U48" s="62"/>
      <c r="V48" s="62"/>
      <c r="W48" s="62"/>
      <c r="X48" s="62"/>
      <c r="Y48" s="62"/>
    </row>
    <row r="49" spans="1:25" customFormat="1" ht="6" customHeight="1" x14ac:dyDescent="0.25">
      <c r="A49" s="72"/>
      <c r="B49" s="73"/>
      <c r="C49" s="73"/>
      <c r="D49" s="73"/>
      <c r="E49" s="73"/>
      <c r="F49" s="73"/>
      <c r="G49" s="73"/>
      <c r="H49" s="73"/>
      <c r="I49" s="73"/>
      <c r="J49" s="71"/>
      <c r="K49" s="168"/>
      <c r="L49" s="168"/>
      <c r="M49" s="168"/>
      <c r="N49" s="168"/>
      <c r="O49" s="168"/>
      <c r="P49" s="168"/>
      <c r="Q49" s="168"/>
      <c r="R49" s="168"/>
      <c r="S49" s="168"/>
      <c r="T49" s="64"/>
      <c r="U49" s="64"/>
      <c r="V49" s="64"/>
      <c r="W49" s="64"/>
      <c r="X49" s="64"/>
      <c r="Y49" s="64"/>
    </row>
    <row r="50" spans="1:25" customFormat="1" ht="12.75" customHeight="1" x14ac:dyDescent="0.25">
      <c r="A50" s="61"/>
      <c r="B50" s="65" t="s">
        <v>138</v>
      </c>
      <c r="C50" s="251"/>
      <c r="D50" s="251"/>
      <c r="E50" s="62"/>
      <c r="F50" s="62"/>
      <c r="G50" s="65" t="s">
        <v>134</v>
      </c>
      <c r="H50" s="101"/>
      <c r="I50" s="74" t="s">
        <v>135</v>
      </c>
      <c r="J50" s="63"/>
      <c r="K50" s="153" t="s">
        <v>165</v>
      </c>
      <c r="L50" s="171" t="s">
        <v>155</v>
      </c>
      <c r="M50" s="167"/>
      <c r="N50" s="167"/>
      <c r="O50" s="167"/>
      <c r="P50" s="167"/>
      <c r="Q50" s="167"/>
      <c r="R50" s="167"/>
      <c r="S50" s="168"/>
      <c r="T50" s="62"/>
      <c r="U50" s="62"/>
      <c r="V50" s="62"/>
      <c r="W50" s="62"/>
      <c r="X50" s="62"/>
      <c r="Y50" s="62"/>
    </row>
    <row r="51" spans="1:25" customFormat="1" ht="6" customHeight="1" x14ac:dyDescent="0.25">
      <c r="A51" s="72"/>
      <c r="B51" s="73"/>
      <c r="C51" s="73"/>
      <c r="D51" s="73"/>
      <c r="E51" s="73"/>
      <c r="F51" s="5"/>
      <c r="G51" s="5"/>
      <c r="H51" s="5"/>
      <c r="I51" s="5"/>
      <c r="J51" s="71"/>
      <c r="K51" s="168"/>
      <c r="L51" s="168"/>
      <c r="M51" s="168"/>
      <c r="N51" s="168"/>
      <c r="O51" s="168"/>
      <c r="P51" s="168"/>
      <c r="Q51" s="168"/>
      <c r="R51" s="168"/>
      <c r="S51" s="168"/>
      <c r="T51" s="64"/>
      <c r="U51" s="64"/>
      <c r="V51" s="64"/>
      <c r="W51" s="64"/>
      <c r="X51" s="64"/>
      <c r="Y51" s="64"/>
    </row>
    <row r="52" spans="1:25" customFormat="1" ht="12.75" customHeight="1" x14ac:dyDescent="0.25">
      <c r="A52" s="61"/>
      <c r="B52" s="5"/>
      <c r="C52" s="65" t="str">
        <f>IF(C50=Hoja1!B4,"Tipo de instalación:",IF(C50=Hoja1!B5,"Categoría de la instalación:",""))</f>
        <v/>
      </c>
      <c r="D52" s="252"/>
      <c r="E52" s="252"/>
      <c r="F52" s="252"/>
      <c r="G52" s="252"/>
      <c r="H52" s="252"/>
      <c r="I52" s="252"/>
      <c r="J52" s="63"/>
      <c r="K52" s="153" t="s">
        <v>165</v>
      </c>
      <c r="L52" s="171" t="s">
        <v>156</v>
      </c>
      <c r="M52" s="167"/>
      <c r="N52" s="167"/>
      <c r="O52" s="167"/>
      <c r="P52" s="167"/>
      <c r="Q52" s="167"/>
      <c r="R52" s="167"/>
      <c r="S52" s="172"/>
      <c r="T52" s="73"/>
      <c r="U52" s="73"/>
      <c r="V52" s="73"/>
      <c r="W52" s="73"/>
      <c r="X52" s="73"/>
      <c r="Y52" s="73"/>
    </row>
    <row r="53" spans="1:25" customFormat="1" ht="6" customHeight="1" x14ac:dyDescent="0.25">
      <c r="A53" s="61"/>
      <c r="B53" s="5"/>
      <c r="C53" s="73"/>
      <c r="D53" s="73"/>
      <c r="E53" s="73"/>
      <c r="F53" s="73"/>
      <c r="G53" s="62"/>
      <c r="H53" s="62"/>
      <c r="I53" s="62"/>
      <c r="J53" s="63"/>
      <c r="K53" s="167"/>
      <c r="L53" s="167"/>
      <c r="M53" s="167"/>
      <c r="N53" s="167"/>
      <c r="O53" s="167"/>
      <c r="P53" s="167"/>
      <c r="Q53" s="167"/>
      <c r="R53" s="167"/>
      <c r="S53" s="168"/>
      <c r="T53" s="62"/>
      <c r="U53" s="62"/>
      <c r="V53" s="62"/>
      <c r="W53" s="62"/>
      <c r="X53" s="62"/>
      <c r="Y53" s="62"/>
    </row>
    <row r="54" spans="1:25" customFormat="1" ht="12.75" customHeight="1" x14ac:dyDescent="0.25">
      <c r="A54" s="72"/>
      <c r="B54" s="5"/>
      <c r="C54" s="65" t="str">
        <f>IF(C50=Hoja1!B4,"Tipo de conexión:",IF(C50=Hoja1!B5,"Tipo:",""))</f>
        <v/>
      </c>
      <c r="D54" s="252"/>
      <c r="E54" s="252"/>
      <c r="F54" s="252"/>
      <c r="G54" s="252"/>
      <c r="H54" s="252"/>
      <c r="I54" s="252"/>
      <c r="J54" s="71"/>
      <c r="K54" s="168"/>
      <c r="L54" s="172"/>
      <c r="M54" s="172"/>
      <c r="N54" s="172"/>
      <c r="O54" s="172"/>
      <c r="P54" s="172"/>
      <c r="Q54" s="172"/>
      <c r="R54" s="172"/>
      <c r="S54" s="172"/>
      <c r="T54" s="73"/>
      <c r="U54" s="73"/>
      <c r="V54" s="73"/>
      <c r="W54" s="73"/>
      <c r="X54" s="73"/>
      <c r="Y54" s="73"/>
    </row>
    <row r="55" spans="1:25" customFormat="1" ht="6" customHeight="1" x14ac:dyDescent="0.25">
      <c r="A55" s="61"/>
      <c r="B55" s="5"/>
      <c r="C55" s="73"/>
      <c r="D55" s="73"/>
      <c r="E55" s="73"/>
      <c r="F55" s="73"/>
      <c r="G55" s="62"/>
      <c r="H55" s="62"/>
      <c r="I55" s="62"/>
      <c r="J55" s="63"/>
      <c r="K55" s="167"/>
      <c r="L55" s="167"/>
      <c r="M55" s="167"/>
      <c r="N55" s="167"/>
      <c r="O55" s="167"/>
      <c r="P55" s="167"/>
      <c r="Q55" s="167"/>
      <c r="R55" s="167"/>
      <c r="S55" s="168"/>
      <c r="T55" s="62"/>
      <c r="U55" s="62"/>
      <c r="V55" s="62"/>
      <c r="W55" s="62"/>
      <c r="X55" s="62"/>
      <c r="Y55" s="62"/>
    </row>
    <row r="56" spans="1:25" customFormat="1" ht="12.75" customHeight="1" x14ac:dyDescent="0.25">
      <c r="A56" s="72"/>
      <c r="B56" s="5"/>
      <c r="C56" s="65" t="str">
        <f>IF(C50=Hoja1!B4,"Tecnología:",IF(C50=Hoja1!B5,"Subtipo:",""))</f>
        <v/>
      </c>
      <c r="D56" s="252"/>
      <c r="E56" s="252"/>
      <c r="F56" s="252"/>
      <c r="G56" s="252"/>
      <c r="H56" s="252"/>
      <c r="I56" s="252"/>
      <c r="J56" s="71"/>
      <c r="K56" s="168"/>
      <c r="L56" s="172"/>
      <c r="M56" s="172"/>
      <c r="N56" s="172"/>
      <c r="O56" s="172"/>
      <c r="P56" s="172"/>
      <c r="Q56" s="172"/>
      <c r="R56" s="172"/>
      <c r="S56" s="172"/>
      <c r="T56" s="73"/>
      <c r="U56" s="73"/>
      <c r="V56" s="73"/>
      <c r="W56" s="73"/>
      <c r="X56" s="73"/>
      <c r="Y56" s="73"/>
    </row>
    <row r="57" spans="1:25" customFormat="1" ht="6" customHeight="1" x14ac:dyDescent="0.25">
      <c r="A57" s="72"/>
      <c r="B57" s="73"/>
      <c r="C57" s="73"/>
      <c r="D57" s="73"/>
      <c r="E57" s="73"/>
      <c r="F57" s="73"/>
      <c r="G57" s="73"/>
      <c r="H57" s="73"/>
      <c r="I57" s="73"/>
      <c r="J57" s="71"/>
      <c r="K57" s="168"/>
      <c r="L57" s="172"/>
      <c r="M57" s="172"/>
      <c r="N57" s="172"/>
      <c r="O57" s="172"/>
      <c r="P57" s="172"/>
      <c r="Q57" s="172"/>
      <c r="R57" s="172"/>
      <c r="S57" s="172"/>
      <c r="T57" s="73"/>
      <c r="U57" s="73"/>
      <c r="V57" s="73"/>
      <c r="W57" s="73"/>
      <c r="X57" s="73"/>
      <c r="Y57" s="73"/>
    </row>
    <row r="58" spans="1:25" customFormat="1" ht="12" customHeight="1" x14ac:dyDescent="0.25">
      <c r="A58" s="61"/>
      <c r="B58" s="205" t="s">
        <v>195</v>
      </c>
      <c r="C58" s="205"/>
      <c r="D58" s="205"/>
      <c r="E58" s="205"/>
      <c r="F58" s="205"/>
      <c r="G58" s="205"/>
      <c r="H58" s="205"/>
      <c r="I58" s="138"/>
      <c r="J58" s="63"/>
      <c r="K58" s="153" t="s">
        <v>165</v>
      </c>
      <c r="L58" s="171" t="s">
        <v>188</v>
      </c>
      <c r="M58" s="171"/>
      <c r="N58" s="171"/>
      <c r="O58" s="171"/>
      <c r="P58" s="171"/>
      <c r="Q58" s="171"/>
      <c r="R58" s="171"/>
      <c r="S58" s="171"/>
      <c r="T58" s="134"/>
      <c r="U58" s="62"/>
      <c r="V58" s="62"/>
      <c r="W58" s="62"/>
      <c r="X58" s="62"/>
      <c r="Y58" s="62"/>
    </row>
    <row r="59" spans="1:25" customFormat="1" ht="6" customHeight="1" x14ac:dyDescent="0.25">
      <c r="A59" s="61"/>
      <c r="B59" s="62"/>
      <c r="C59" s="67"/>
      <c r="D59" s="62"/>
      <c r="E59" s="62"/>
      <c r="F59" s="255"/>
      <c r="G59" s="255"/>
      <c r="H59" s="255"/>
      <c r="I59" s="62"/>
      <c r="J59" s="63"/>
      <c r="K59" s="167"/>
      <c r="L59" s="171"/>
      <c r="M59" s="171"/>
      <c r="N59" s="171"/>
      <c r="O59" s="171"/>
      <c r="P59" s="171"/>
      <c r="Q59" s="171"/>
      <c r="R59" s="171"/>
      <c r="S59" s="171"/>
      <c r="T59" s="134"/>
      <c r="U59" s="62"/>
      <c r="V59" s="62"/>
      <c r="W59" s="62"/>
      <c r="X59" s="62"/>
      <c r="Y59" s="62"/>
    </row>
    <row r="60" spans="1:25" customFormat="1" ht="12" customHeight="1" x14ac:dyDescent="0.25">
      <c r="A60" s="61"/>
      <c r="B60" s="5"/>
      <c r="C60" s="149" t="s">
        <v>151</v>
      </c>
      <c r="D60" s="102"/>
      <c r="E60" s="5"/>
      <c r="F60" s="5"/>
      <c r="G60" s="68" t="str">
        <f>IF(D60="SI","CIL/CAU de la instalación existente:","")</f>
        <v/>
      </c>
      <c r="H60" s="254"/>
      <c r="I60" s="254"/>
      <c r="J60" s="63"/>
      <c r="K60" s="153" t="s">
        <v>165</v>
      </c>
      <c r="L60" s="171" t="s">
        <v>189</v>
      </c>
      <c r="M60" s="171"/>
      <c r="N60" s="171"/>
      <c r="O60" s="171"/>
      <c r="P60" s="171"/>
      <c r="Q60" s="171"/>
      <c r="R60" s="171"/>
      <c r="S60" s="171"/>
      <c r="T60" s="134"/>
      <c r="U60" s="62"/>
      <c r="V60" s="62"/>
      <c r="W60" s="62"/>
      <c r="X60" s="62"/>
      <c r="Y60" s="62"/>
    </row>
    <row r="61" spans="1:25" customFormat="1" ht="6" customHeight="1" x14ac:dyDescent="0.25">
      <c r="A61" s="61"/>
      <c r="B61" s="62"/>
      <c r="C61" s="67"/>
      <c r="D61" s="76"/>
      <c r="E61" s="5"/>
      <c r="F61" s="62"/>
      <c r="G61" s="68"/>
      <c r="H61" s="62"/>
      <c r="I61" s="62"/>
      <c r="J61" s="63"/>
      <c r="K61" s="167"/>
      <c r="L61" s="171"/>
      <c r="M61" s="171"/>
      <c r="N61" s="171"/>
      <c r="O61" s="171"/>
      <c r="P61" s="171"/>
      <c r="Q61" s="171"/>
      <c r="R61" s="171"/>
      <c r="S61" s="171"/>
      <c r="T61" s="134"/>
      <c r="U61" s="62"/>
      <c r="V61" s="62"/>
      <c r="W61" s="62"/>
      <c r="X61" s="62"/>
      <c r="Y61" s="62"/>
    </row>
    <row r="62" spans="1:25" customFormat="1" ht="12" customHeight="1" x14ac:dyDescent="0.25">
      <c r="A62" s="61"/>
      <c r="B62" s="62"/>
      <c r="C62" s="65" t="s">
        <v>117</v>
      </c>
      <c r="D62" s="102"/>
      <c r="E62" s="77"/>
      <c r="F62" s="62"/>
      <c r="G62" s="68" t="str">
        <f>IF(D62="SI","Potencia prevista para los SSAA:","")</f>
        <v/>
      </c>
      <c r="H62" s="103"/>
      <c r="I62" s="78" t="str">
        <f>IF(D62="SI","kW.","")</f>
        <v/>
      </c>
      <c r="J62" s="63"/>
      <c r="K62" s="153" t="s">
        <v>165</v>
      </c>
      <c r="L62" s="171" t="s">
        <v>192</v>
      </c>
      <c r="M62" s="171"/>
      <c r="N62" s="171"/>
      <c r="O62" s="171"/>
      <c r="P62" s="171"/>
      <c r="Q62" s="171"/>
      <c r="R62" s="171"/>
      <c r="S62" s="171"/>
      <c r="T62" s="134"/>
      <c r="U62" s="62"/>
      <c r="V62" s="62"/>
      <c r="W62" s="62"/>
      <c r="X62" s="62"/>
      <c r="Y62" s="62"/>
    </row>
    <row r="63" spans="1:25" customFormat="1" ht="6" customHeight="1" x14ac:dyDescent="0.25">
      <c r="A63" s="61"/>
      <c r="B63" s="62"/>
      <c r="C63" s="62"/>
      <c r="D63" s="76"/>
      <c r="E63" s="62"/>
      <c r="F63" s="62"/>
      <c r="G63" s="68"/>
      <c r="H63" s="68"/>
      <c r="I63" s="78"/>
      <c r="J63" s="63"/>
      <c r="K63" s="167"/>
      <c r="L63" s="171"/>
      <c r="M63" s="171"/>
      <c r="N63" s="171"/>
      <c r="O63" s="171"/>
      <c r="P63" s="171"/>
      <c r="Q63" s="171"/>
      <c r="R63" s="171"/>
      <c r="S63" s="171"/>
      <c r="T63" s="134"/>
      <c r="U63" s="62"/>
      <c r="V63" s="62"/>
      <c r="W63" s="62"/>
      <c r="X63" s="62"/>
      <c r="Y63" s="62"/>
    </row>
    <row r="64" spans="1:25" customFormat="1" ht="12" customHeight="1" x14ac:dyDescent="0.25">
      <c r="A64" s="61"/>
      <c r="B64" s="62"/>
      <c r="C64" s="65" t="s">
        <v>118</v>
      </c>
      <c r="D64" s="102"/>
      <c r="E64" s="62"/>
      <c r="F64" s="62"/>
      <c r="G64" s="68" t="str">
        <f>IF(D64="SI","Núm. de módulos de generación:","")</f>
        <v/>
      </c>
      <c r="H64" s="103"/>
      <c r="I64" s="78"/>
      <c r="J64" s="63"/>
      <c r="K64" s="153" t="s">
        <v>165</v>
      </c>
      <c r="L64" s="171" t="s">
        <v>123</v>
      </c>
      <c r="M64" s="171"/>
      <c r="N64" s="171"/>
      <c r="O64" s="171"/>
      <c r="P64" s="171"/>
      <c r="Q64" s="171"/>
      <c r="R64" s="171"/>
      <c r="S64" s="171"/>
      <c r="T64" s="134"/>
      <c r="U64" s="62"/>
      <c r="V64" s="62"/>
      <c r="W64" s="62"/>
      <c r="X64" s="62"/>
      <c r="Y64" s="62"/>
    </row>
    <row r="65" spans="1:25" customFormat="1" ht="6" customHeight="1" x14ac:dyDescent="0.25">
      <c r="A65" s="61"/>
      <c r="B65" s="79"/>
      <c r="C65" s="67"/>
      <c r="D65" s="76"/>
      <c r="E65" s="77"/>
      <c r="F65" s="62"/>
      <c r="G65" s="68"/>
      <c r="H65" s="68"/>
      <c r="I65" s="78"/>
      <c r="J65" s="63"/>
      <c r="K65" s="167"/>
      <c r="L65" s="171"/>
      <c r="M65" s="171"/>
      <c r="N65" s="171"/>
      <c r="O65" s="171"/>
      <c r="P65" s="171"/>
      <c r="Q65" s="171"/>
      <c r="R65" s="171"/>
      <c r="S65" s="171"/>
      <c r="T65" s="134"/>
      <c r="U65" s="62"/>
      <c r="V65" s="62"/>
      <c r="W65" s="62"/>
      <c r="X65" s="62"/>
      <c r="Y65" s="62"/>
    </row>
    <row r="66" spans="1:25" customFormat="1" ht="12" customHeight="1" x14ac:dyDescent="0.25">
      <c r="A66" s="61"/>
      <c r="B66" s="62"/>
      <c r="C66" s="65" t="s">
        <v>136</v>
      </c>
      <c r="D66" s="102"/>
      <c r="E66" s="62"/>
      <c r="F66" s="62"/>
      <c r="G66" s="68" t="str">
        <f>IF(D66="SI","Potencia elementos de acumulación:","")</f>
        <v/>
      </c>
      <c r="H66" s="103"/>
      <c r="I66" s="78" t="str">
        <f>IF(D66="SI","kW.","")</f>
        <v/>
      </c>
      <c r="J66" s="63"/>
      <c r="K66" s="153" t="s">
        <v>165</v>
      </c>
      <c r="L66" s="171" t="s">
        <v>137</v>
      </c>
      <c r="M66" s="171"/>
      <c r="N66" s="171"/>
      <c r="O66" s="171"/>
      <c r="P66" s="171"/>
      <c r="Q66" s="171"/>
      <c r="R66" s="171"/>
      <c r="S66" s="171"/>
      <c r="T66" s="134"/>
      <c r="U66" s="62"/>
      <c r="V66" s="62"/>
      <c r="W66" s="62"/>
      <c r="X66" s="62"/>
      <c r="Y66" s="62"/>
    </row>
    <row r="67" spans="1:25" customFormat="1" ht="6" customHeight="1" x14ac:dyDescent="0.25">
      <c r="A67" s="61"/>
      <c r="B67" s="62"/>
      <c r="C67" s="65"/>
      <c r="D67" s="80"/>
      <c r="E67" s="62"/>
      <c r="F67" s="62"/>
      <c r="G67" s="68"/>
      <c r="H67" s="81"/>
      <c r="I67" s="68"/>
      <c r="J67" s="63"/>
      <c r="K67" s="167"/>
      <c r="L67" s="75"/>
      <c r="M67" s="75"/>
      <c r="N67" s="75"/>
      <c r="O67" s="75"/>
      <c r="P67" s="75"/>
      <c r="Q67" s="75"/>
      <c r="R67" s="75"/>
      <c r="S67" s="75"/>
      <c r="T67" s="75"/>
      <c r="U67" s="62"/>
      <c r="V67" s="62"/>
      <c r="W67" s="62"/>
      <c r="X67" s="62"/>
      <c r="Y67" s="62"/>
    </row>
    <row r="68" spans="1:25" customFormat="1" ht="15" customHeight="1" thickBot="1" x14ac:dyDescent="0.3">
      <c r="A68" s="258" t="s">
        <v>125</v>
      </c>
      <c r="B68" s="259"/>
      <c r="C68" s="259"/>
      <c r="D68" s="259"/>
      <c r="E68" s="259"/>
      <c r="F68" s="259"/>
      <c r="G68" s="259"/>
      <c r="H68" s="259"/>
      <c r="I68" s="259"/>
      <c r="J68" s="260"/>
      <c r="K68" s="182"/>
      <c r="L68" s="173" t="s">
        <v>104</v>
      </c>
      <c r="M68" s="174"/>
      <c r="N68" s="174"/>
      <c r="O68" s="174"/>
      <c r="P68" s="174"/>
      <c r="Q68" s="174"/>
      <c r="R68" s="174"/>
      <c r="S68" s="174"/>
      <c r="T68" s="60"/>
      <c r="U68" s="59"/>
      <c r="V68" s="59"/>
      <c r="W68" s="59"/>
      <c r="X68" s="59"/>
      <c r="Y68" s="59"/>
    </row>
    <row r="69" spans="1:25" customFormat="1" ht="5.25" customHeight="1" thickTop="1" x14ac:dyDescent="0.25">
      <c r="A69" s="143"/>
      <c r="B69" s="144"/>
      <c r="C69" s="144"/>
      <c r="D69" s="144"/>
      <c r="E69" s="144"/>
      <c r="F69" s="144"/>
      <c r="G69" s="144"/>
      <c r="H69" s="144"/>
      <c r="I69" s="144"/>
      <c r="J69" s="145"/>
      <c r="K69" s="167"/>
      <c r="L69" s="168"/>
      <c r="M69" s="168"/>
      <c r="N69" s="168"/>
      <c r="O69" s="168"/>
      <c r="P69" s="168"/>
      <c r="Q69" s="168"/>
      <c r="R69" s="168"/>
      <c r="S69" s="168"/>
      <c r="T69" s="62"/>
      <c r="U69" s="62"/>
      <c r="V69" s="62"/>
      <c r="W69" s="62"/>
      <c r="X69" s="62"/>
      <c r="Y69" s="62"/>
    </row>
    <row r="70" spans="1:25" customFormat="1" ht="12.75" customHeight="1" x14ac:dyDescent="0.25">
      <c r="A70" s="61"/>
      <c r="B70" s="67"/>
      <c r="C70" s="257" t="s">
        <v>129</v>
      </c>
      <c r="D70" s="257"/>
      <c r="E70" s="257"/>
      <c r="F70" s="257"/>
      <c r="G70" s="257"/>
      <c r="H70" s="257"/>
      <c r="I70" s="67"/>
      <c r="J70" s="63"/>
      <c r="K70" s="153" t="s">
        <v>165</v>
      </c>
      <c r="L70" s="171" t="s">
        <v>154</v>
      </c>
      <c r="M70" s="168"/>
      <c r="N70" s="168"/>
      <c r="O70" s="168"/>
      <c r="P70" s="168"/>
      <c r="Q70" s="168"/>
      <c r="R70" s="168"/>
      <c r="S70" s="168"/>
      <c r="T70" s="62"/>
      <c r="U70" s="62"/>
      <c r="V70" s="62"/>
      <c r="W70" s="62"/>
      <c r="X70" s="62"/>
      <c r="Y70" s="62"/>
    </row>
    <row r="71" spans="1:25" ht="6" customHeight="1" x14ac:dyDescent="0.2">
      <c r="A71" s="36"/>
      <c r="B71" s="40"/>
      <c r="C71" s="42"/>
      <c r="D71" s="42"/>
      <c r="E71" s="42"/>
      <c r="F71" s="42"/>
      <c r="G71" s="42"/>
      <c r="H71" s="42"/>
      <c r="I71" s="42"/>
      <c r="J71" s="43"/>
      <c r="L71" s="162"/>
      <c r="M71" s="156"/>
      <c r="N71" s="156"/>
      <c r="O71" s="156"/>
      <c r="P71" s="156"/>
      <c r="Q71" s="156"/>
      <c r="R71" s="156"/>
      <c r="S71" s="156"/>
      <c r="T71" s="9"/>
    </row>
    <row r="72" spans="1:25" ht="12" customHeight="1" x14ac:dyDescent="0.2">
      <c r="A72" s="36"/>
      <c r="C72" s="135" t="str">
        <f>IF(C70=Hoja1!K49,"Coordenadas UTM","")</f>
        <v>Coordenadas UTM</v>
      </c>
      <c r="D72" s="40" t="str">
        <f>IF(C70=Hoja1!K49,"HUSO","")</f>
        <v>HUSO</v>
      </c>
      <c r="E72" s="148"/>
      <c r="F72" s="89" t="str">
        <f>IF(C70=Hoja1!K49,"X:","")</f>
        <v>X:</v>
      </c>
      <c r="G72" s="148"/>
      <c r="H72" s="89" t="str">
        <f>IF(C70=Hoja1!K49,"y:","")</f>
        <v>y:</v>
      </c>
      <c r="I72" s="148"/>
      <c r="J72" s="37"/>
      <c r="K72" s="153" t="s">
        <v>165</v>
      </c>
      <c r="L72" s="209" t="s">
        <v>193</v>
      </c>
      <c r="M72" s="209"/>
      <c r="N72" s="209"/>
      <c r="O72" s="209"/>
      <c r="P72" s="209"/>
      <c r="Q72" s="209"/>
      <c r="R72" s="209"/>
      <c r="S72" s="209"/>
      <c r="T72" s="209"/>
    </row>
    <row r="73" spans="1:25" ht="6" customHeight="1" x14ac:dyDescent="0.2">
      <c r="A73" s="36"/>
      <c r="B73" s="88"/>
      <c r="C73" s="42"/>
      <c r="D73" s="42"/>
      <c r="E73" s="42"/>
      <c r="F73" s="42"/>
      <c r="G73" s="42"/>
      <c r="H73" s="42"/>
      <c r="I73" s="42"/>
      <c r="J73" s="43"/>
      <c r="L73" s="209"/>
      <c r="M73" s="209"/>
      <c r="N73" s="209"/>
      <c r="O73" s="209"/>
      <c r="P73" s="209"/>
      <c r="Q73" s="209"/>
      <c r="R73" s="209"/>
      <c r="S73" s="209"/>
      <c r="T73" s="209"/>
    </row>
    <row r="74" spans="1:25" customFormat="1" ht="12.75" customHeight="1" x14ac:dyDescent="0.25">
      <c r="A74" s="61"/>
      <c r="B74" s="67"/>
      <c r="C74" s="65" t="str">
        <f>IF(C70=Hoja1!K49,"Datos adicionales:","")</f>
        <v>Datos adicionales:</v>
      </c>
      <c r="D74" s="256"/>
      <c r="E74" s="256"/>
      <c r="F74" s="256"/>
      <c r="G74" s="256"/>
      <c r="H74" s="256"/>
      <c r="I74" s="256"/>
      <c r="J74" s="63"/>
      <c r="K74" s="167"/>
      <c r="L74" s="209"/>
      <c r="M74" s="209"/>
      <c r="N74" s="209"/>
      <c r="O74" s="209"/>
      <c r="P74" s="209"/>
      <c r="Q74" s="209"/>
      <c r="R74" s="209"/>
      <c r="S74" s="209"/>
      <c r="T74" s="209"/>
      <c r="U74" s="62"/>
      <c r="V74" s="62"/>
      <c r="W74" s="62"/>
      <c r="X74" s="62"/>
      <c r="Y74" s="62"/>
    </row>
    <row r="75" spans="1:25" customFormat="1" ht="13.5" customHeight="1" x14ac:dyDescent="0.25">
      <c r="A75" s="61"/>
      <c r="B75" s="65"/>
      <c r="C75" s="67"/>
      <c r="D75" s="256"/>
      <c r="E75" s="256"/>
      <c r="F75" s="256"/>
      <c r="G75" s="256"/>
      <c r="H75" s="256"/>
      <c r="I75" s="256"/>
      <c r="J75" s="63"/>
      <c r="K75" s="167"/>
      <c r="L75" s="175"/>
      <c r="M75" s="175"/>
      <c r="N75" s="175"/>
      <c r="O75" s="175"/>
      <c r="P75" s="175"/>
      <c r="Q75" s="175"/>
      <c r="R75" s="175"/>
      <c r="S75" s="175"/>
      <c r="U75" s="62"/>
      <c r="V75" s="62"/>
      <c r="W75" s="62"/>
      <c r="X75" s="62"/>
      <c r="Y75" s="62"/>
    </row>
    <row r="76" spans="1:25" customFormat="1" ht="6" customHeight="1" x14ac:dyDescent="0.25">
      <c r="A76" s="61"/>
      <c r="B76" s="62"/>
      <c r="C76" s="62"/>
      <c r="D76" s="62"/>
      <c r="E76" s="62"/>
      <c r="F76" s="62"/>
      <c r="G76" s="62"/>
      <c r="H76" s="62"/>
      <c r="I76" s="62"/>
      <c r="J76" s="63"/>
      <c r="K76" s="167"/>
      <c r="L76" s="168"/>
      <c r="M76" s="168"/>
      <c r="N76" s="168"/>
      <c r="O76" s="168"/>
      <c r="P76" s="168"/>
      <c r="Q76" s="168"/>
      <c r="R76" s="168"/>
      <c r="S76" s="168"/>
      <c r="T76" s="62"/>
      <c r="U76" s="62"/>
      <c r="V76" s="62"/>
      <c r="W76" s="62"/>
      <c r="X76" s="62"/>
      <c r="Y76" s="62"/>
    </row>
    <row r="77" spans="1:25" customFormat="1" ht="12.75" customHeight="1" x14ac:dyDescent="0.25">
      <c r="A77" s="61"/>
      <c r="B77" s="146"/>
      <c r="C77" s="147" t="str">
        <f>IF(C50=Hoja1!B4,"Suministro asociado:","")</f>
        <v/>
      </c>
      <c r="D77" s="65" t="str">
        <f>IF(C50=Hoja1!B4,"CUPS:","")</f>
        <v/>
      </c>
      <c r="E77" s="208"/>
      <c r="F77" s="208"/>
      <c r="G77" s="65" t="str">
        <f>IF(C50=Hoja1!B4,"Potencia :","")</f>
        <v/>
      </c>
      <c r="H77" s="140"/>
      <c r="I77" s="141" t="str">
        <f>IF(C50=Hoja1!B4,"kW.","")</f>
        <v/>
      </c>
      <c r="J77" s="63"/>
      <c r="K77" s="153" t="s">
        <v>165</v>
      </c>
      <c r="L77" s="171" t="s">
        <v>201</v>
      </c>
      <c r="M77" s="171"/>
      <c r="N77" s="171"/>
      <c r="O77" s="171"/>
      <c r="P77" s="171"/>
      <c r="Q77" s="171"/>
      <c r="R77" s="171"/>
      <c r="S77" s="171"/>
      <c r="T77" s="134"/>
      <c r="U77" s="62"/>
      <c r="V77" s="62"/>
      <c r="W77" s="62"/>
      <c r="X77" s="62"/>
      <c r="Y77" s="62"/>
    </row>
    <row r="78" spans="1:25" ht="5.25" customHeight="1" thickBot="1" x14ac:dyDescent="0.25">
      <c r="A78" s="126"/>
      <c r="B78" s="127"/>
      <c r="C78" s="127"/>
      <c r="D78" s="127"/>
      <c r="E78" s="127"/>
      <c r="F78" s="127"/>
      <c r="G78" s="127"/>
      <c r="H78" s="127"/>
      <c r="I78" s="127"/>
      <c r="J78" s="128"/>
      <c r="L78" s="171"/>
      <c r="M78" s="171"/>
      <c r="N78" s="171"/>
      <c r="O78" s="171"/>
      <c r="P78" s="171"/>
      <c r="Q78" s="171"/>
      <c r="R78" s="171"/>
      <c r="S78" s="171"/>
      <c r="T78" s="134"/>
    </row>
    <row r="79" spans="1:25" s="9" customFormat="1" ht="12.95" customHeight="1" thickTop="1" thickBot="1" x14ac:dyDescent="0.25">
      <c r="A79" s="239" t="s">
        <v>206</v>
      </c>
      <c r="B79" s="240"/>
      <c r="C79" s="240"/>
      <c r="D79" s="240"/>
      <c r="E79" s="240"/>
      <c r="F79" s="240"/>
      <c r="G79" s="240"/>
      <c r="H79" s="240"/>
      <c r="I79" s="240"/>
      <c r="J79" s="241"/>
      <c r="K79" s="185"/>
      <c r="L79" s="176" t="s">
        <v>108</v>
      </c>
      <c r="M79" s="176"/>
      <c r="N79" s="176"/>
      <c r="O79" s="176"/>
      <c r="P79" s="176"/>
      <c r="Q79" s="176"/>
      <c r="R79" s="176"/>
      <c r="S79" s="177"/>
      <c r="T79" s="139"/>
    </row>
    <row r="80" spans="1:25" s="9" customFormat="1" ht="6" customHeight="1" thickTop="1" x14ac:dyDescent="0.2">
      <c r="A80" s="83"/>
      <c r="B80" s="84"/>
      <c r="C80" s="84"/>
      <c r="D80" s="84"/>
      <c r="E80" s="84"/>
      <c r="F80" s="84"/>
      <c r="G80" s="84"/>
      <c r="H80" s="84"/>
      <c r="I80" s="84"/>
      <c r="J80" s="85"/>
      <c r="K80" s="21"/>
      <c r="L80" s="151"/>
      <c r="M80" s="151"/>
      <c r="N80" s="151"/>
      <c r="O80" s="151"/>
      <c r="P80" s="151"/>
      <c r="Q80" s="151"/>
      <c r="R80" s="151"/>
      <c r="S80" s="151"/>
    </row>
    <row r="81" spans="1:21" s="9" customFormat="1" x14ac:dyDescent="0.2">
      <c r="A81" s="36"/>
      <c r="B81" s="237" t="str">
        <f>IF(C24=0,"",Hoja1!E52)</f>
        <v/>
      </c>
      <c r="C81" s="237"/>
      <c r="D81" s="237"/>
      <c r="E81" s="237"/>
      <c r="F81" s="237"/>
      <c r="G81" s="237"/>
      <c r="H81" s="237"/>
      <c r="I81" s="237"/>
      <c r="J81" s="37"/>
      <c r="K81" s="153" t="s">
        <v>165</v>
      </c>
      <c r="L81" s="215" t="s">
        <v>109</v>
      </c>
      <c r="M81" s="215"/>
      <c r="N81" s="215"/>
      <c r="O81" s="215"/>
      <c r="P81" s="215"/>
      <c r="Q81" s="215"/>
      <c r="R81" s="215"/>
      <c r="S81" s="151"/>
    </row>
    <row r="82" spans="1:21" s="9" customFormat="1" ht="24.75" customHeight="1" x14ac:dyDescent="0.2">
      <c r="A82" s="86"/>
      <c r="B82" s="238" t="str">
        <f>IF(H50&gt;100,Hoja1!K41,"")</f>
        <v/>
      </c>
      <c r="C82" s="238"/>
      <c r="D82" s="238"/>
      <c r="E82" s="238"/>
      <c r="F82" s="238"/>
      <c r="G82" s="238"/>
      <c r="H82" s="238"/>
      <c r="I82" s="238"/>
      <c r="J82" s="37"/>
      <c r="K82" s="151"/>
      <c r="L82" s="178"/>
      <c r="M82" s="156"/>
      <c r="N82" s="179"/>
      <c r="O82" s="162"/>
      <c r="P82" s="179"/>
      <c r="Q82" s="179"/>
      <c r="R82" s="179"/>
      <c r="S82" s="151"/>
    </row>
    <row r="83" spans="1:21" s="9" customFormat="1" ht="198" customHeight="1" x14ac:dyDescent="0.2">
      <c r="A83" s="86"/>
      <c r="B83" s="262" t="str">
        <f>IF(A6=Hoja1!E8,Hoja1!K43,"")</f>
        <v/>
      </c>
      <c r="C83" s="262"/>
      <c r="D83" s="262"/>
      <c r="E83" s="262"/>
      <c r="F83" s="262"/>
      <c r="G83" s="262"/>
      <c r="H83" s="262"/>
      <c r="I83" s="262"/>
      <c r="J83" s="37"/>
      <c r="K83" s="151"/>
      <c r="L83" s="156"/>
      <c r="M83" s="151"/>
      <c r="N83" s="179"/>
      <c r="O83" s="162"/>
      <c r="P83" s="179"/>
      <c r="Q83" s="179"/>
      <c r="R83" s="179"/>
      <c r="S83" s="151"/>
    </row>
    <row r="84" spans="1:21" s="9" customFormat="1" ht="6" customHeight="1" thickBot="1" x14ac:dyDescent="0.25">
      <c r="A84" s="86"/>
      <c r="B84" s="41"/>
      <c r="C84" s="41"/>
      <c r="D84" s="41"/>
      <c r="E84" s="41"/>
      <c r="F84" s="41"/>
      <c r="G84" s="41"/>
      <c r="H84" s="41"/>
      <c r="I84" s="41"/>
      <c r="J84" s="37"/>
      <c r="K84" s="151"/>
      <c r="L84" s="156"/>
      <c r="M84" s="151"/>
      <c r="N84" s="179"/>
      <c r="O84" s="162"/>
      <c r="P84" s="179"/>
      <c r="Q84" s="179"/>
      <c r="R84" s="179"/>
      <c r="S84" s="151"/>
    </row>
    <row r="85" spans="1:21" ht="12.95" customHeight="1" thickTop="1" thickBot="1" x14ac:dyDescent="0.25">
      <c r="A85" s="210" t="s">
        <v>15</v>
      </c>
      <c r="B85" s="211"/>
      <c r="C85" s="211"/>
      <c r="D85" s="211"/>
      <c r="E85" s="211"/>
      <c r="F85" s="211"/>
      <c r="G85" s="211"/>
      <c r="H85" s="211"/>
      <c r="I85" s="211"/>
      <c r="J85" s="212"/>
      <c r="L85" s="213" t="s">
        <v>15</v>
      </c>
      <c r="M85" s="213"/>
      <c r="N85" s="213"/>
      <c r="O85" s="213"/>
      <c r="P85" s="213"/>
      <c r="Q85" s="213"/>
      <c r="R85" s="213"/>
      <c r="S85" s="213"/>
      <c r="T85" s="213"/>
      <c r="U85" s="9"/>
    </row>
    <row r="86" spans="1:21" ht="6" customHeight="1" thickTop="1" x14ac:dyDescent="0.2">
      <c r="A86" s="36"/>
      <c r="B86" s="4"/>
      <c r="C86" s="4"/>
      <c r="D86" s="4"/>
      <c r="E86" s="4"/>
      <c r="F86" s="4"/>
      <c r="G86" s="4"/>
      <c r="H86" s="4"/>
      <c r="I86" s="4"/>
      <c r="J86" s="37"/>
      <c r="T86" s="9"/>
      <c r="U86" s="9"/>
    </row>
    <row r="87" spans="1:21" ht="12" customHeight="1" x14ac:dyDescent="0.2">
      <c r="A87" s="36"/>
      <c r="B87" s="88" t="s">
        <v>2</v>
      </c>
      <c r="C87" s="214"/>
      <c r="D87" s="214"/>
      <c r="E87" s="214"/>
      <c r="F87" s="214"/>
      <c r="G87" s="214"/>
      <c r="H87" s="40" t="s">
        <v>3</v>
      </c>
      <c r="I87" s="22"/>
      <c r="J87" s="37"/>
      <c r="K87" s="153" t="s">
        <v>165</v>
      </c>
      <c r="L87" s="204" t="s">
        <v>94</v>
      </c>
      <c r="M87" s="204"/>
      <c r="N87" s="204"/>
      <c r="O87" s="204"/>
      <c r="P87" s="204"/>
      <c r="Q87" s="204"/>
      <c r="R87" s="204"/>
      <c r="S87" s="204"/>
      <c r="T87" s="204"/>
      <c r="U87" s="9"/>
    </row>
    <row r="88" spans="1:21" ht="6" customHeight="1" x14ac:dyDescent="0.2">
      <c r="A88" s="36"/>
      <c r="B88" s="89"/>
      <c r="C88" s="42"/>
      <c r="D88" s="42"/>
      <c r="E88" s="42"/>
      <c r="F88" s="42"/>
      <c r="G88" s="42"/>
      <c r="H88" s="42"/>
      <c r="I88" s="42"/>
      <c r="J88" s="43"/>
      <c r="L88" s="204"/>
      <c r="M88" s="204"/>
      <c r="N88" s="204"/>
      <c r="O88" s="204"/>
      <c r="P88" s="204"/>
      <c r="Q88" s="204"/>
      <c r="R88" s="204"/>
      <c r="S88" s="204"/>
      <c r="T88" s="204"/>
      <c r="U88" s="9"/>
    </row>
    <row r="89" spans="1:21" ht="12" customHeight="1" x14ac:dyDescent="0.2">
      <c r="A89" s="36"/>
      <c r="B89" s="88" t="s">
        <v>6</v>
      </c>
      <c r="C89" s="214"/>
      <c r="D89" s="214"/>
      <c r="E89" s="40" t="s">
        <v>7</v>
      </c>
      <c r="F89" s="214"/>
      <c r="G89" s="214"/>
      <c r="H89" s="214"/>
      <c r="I89" s="214"/>
      <c r="J89" s="37"/>
      <c r="L89" s="204"/>
      <c r="M89" s="204"/>
      <c r="N89" s="204"/>
      <c r="O89" s="204"/>
      <c r="P89" s="204"/>
      <c r="Q89" s="204"/>
      <c r="R89" s="204"/>
      <c r="S89" s="204"/>
      <c r="T89" s="204"/>
      <c r="U89" s="9"/>
    </row>
    <row r="90" spans="1:21" ht="6" customHeight="1" thickBot="1" x14ac:dyDescent="0.25">
      <c r="A90" s="247"/>
      <c r="B90" s="248"/>
      <c r="C90" s="248"/>
      <c r="D90" s="248"/>
      <c r="E90" s="248"/>
      <c r="F90" s="248"/>
      <c r="G90" s="248"/>
      <c r="H90" s="248"/>
      <c r="I90" s="248"/>
      <c r="J90" s="249"/>
      <c r="T90" s="9"/>
      <c r="U90" s="9"/>
    </row>
    <row r="91" spans="1:21" s="9" customFormat="1" ht="12.75" customHeight="1" thickTop="1" thickBot="1" x14ac:dyDescent="0.25">
      <c r="A91" s="6"/>
      <c r="B91" s="7"/>
      <c r="C91" s="41"/>
      <c r="D91" s="87"/>
      <c r="E91" s="8"/>
      <c r="F91" s="87"/>
      <c r="G91" s="87"/>
      <c r="H91" s="87"/>
      <c r="I91" s="87"/>
      <c r="J91" s="6"/>
      <c r="K91" s="151"/>
      <c r="L91" s="151"/>
      <c r="M91" s="151"/>
      <c r="N91" s="151"/>
      <c r="O91" s="151"/>
      <c r="P91" s="151"/>
      <c r="Q91" s="151"/>
      <c r="R91" s="151"/>
      <c r="S91" s="151"/>
    </row>
    <row r="92" spans="1:21" ht="12.95" customHeight="1" thickTop="1" thickBot="1" x14ac:dyDescent="0.25">
      <c r="A92" s="210" t="s">
        <v>187</v>
      </c>
      <c r="B92" s="211"/>
      <c r="C92" s="211"/>
      <c r="D92" s="211"/>
      <c r="E92" s="211"/>
      <c r="F92" s="211"/>
      <c r="G92" s="211"/>
      <c r="H92" s="211"/>
      <c r="I92" s="211"/>
      <c r="J92" s="212"/>
      <c r="L92" s="213" t="s">
        <v>107</v>
      </c>
      <c r="M92" s="213"/>
      <c r="N92" s="213"/>
      <c r="O92" s="213"/>
      <c r="P92" s="213"/>
      <c r="Q92" s="213"/>
      <c r="R92" s="213"/>
      <c r="S92" s="213"/>
      <c r="T92" s="213"/>
    </row>
    <row r="93" spans="1:21" s="82" customFormat="1" ht="37.5" customHeight="1" thickTop="1" x14ac:dyDescent="0.25">
      <c r="A93" s="116"/>
      <c r="B93" s="116"/>
      <c r="C93" s="266" t="s">
        <v>86</v>
      </c>
      <c r="D93" s="266"/>
      <c r="E93" s="266"/>
      <c r="F93" s="266"/>
      <c r="G93" s="266"/>
      <c r="H93" s="266"/>
      <c r="I93" s="266"/>
      <c r="J93" s="117"/>
      <c r="K93" s="180" t="s">
        <v>165</v>
      </c>
      <c r="L93" s="204" t="s">
        <v>93</v>
      </c>
      <c r="M93" s="204"/>
      <c r="N93" s="204"/>
      <c r="O93" s="204"/>
      <c r="P93" s="204"/>
      <c r="Q93" s="204"/>
      <c r="R93" s="204"/>
      <c r="S93" s="204"/>
      <c r="T93" s="204"/>
    </row>
    <row r="94" spans="1:21" s="9" customFormat="1" ht="6" customHeight="1" x14ac:dyDescent="0.2">
      <c r="A94" s="6"/>
      <c r="B94" s="7"/>
      <c r="C94" s="41"/>
      <c r="D94" s="87"/>
      <c r="E94" s="8"/>
      <c r="F94" s="87"/>
      <c r="G94" s="87"/>
      <c r="H94" s="87"/>
      <c r="I94" s="87"/>
      <c r="J94" s="6"/>
      <c r="K94" s="151"/>
      <c r="L94" s="151"/>
      <c r="M94" s="151"/>
      <c r="N94" s="151"/>
      <c r="O94" s="151"/>
      <c r="P94" s="151"/>
      <c r="Q94" s="151"/>
      <c r="R94" s="151"/>
      <c r="S94" s="151"/>
    </row>
    <row r="95" spans="1:21" s="9" customFormat="1" ht="57.75" customHeight="1" x14ac:dyDescent="0.2">
      <c r="A95" s="90"/>
      <c r="B95" s="265" t="s">
        <v>203</v>
      </c>
      <c r="C95" s="265"/>
      <c r="D95" s="265"/>
      <c r="E95" s="265"/>
      <c r="F95" s="265"/>
      <c r="G95" s="265"/>
      <c r="H95" s="265"/>
      <c r="I95" s="265"/>
      <c r="J95" s="90"/>
      <c r="K95" s="21"/>
      <c r="L95" s="151"/>
      <c r="M95" s="151"/>
      <c r="N95" s="151"/>
      <c r="O95" s="151"/>
      <c r="P95" s="151"/>
      <c r="Q95" s="151"/>
      <c r="R95" s="151"/>
      <c r="S95" s="151"/>
    </row>
    <row r="96" spans="1:21" s="9" customFormat="1" ht="6" customHeight="1" x14ac:dyDescent="0.2">
      <c r="A96" s="6"/>
      <c r="B96" s="7"/>
      <c r="C96" s="87"/>
      <c r="D96" s="87"/>
      <c r="E96" s="8"/>
      <c r="F96" s="87"/>
      <c r="G96" s="87"/>
      <c r="H96" s="87"/>
      <c r="I96" s="87"/>
      <c r="J96" s="6"/>
      <c r="K96" s="151"/>
      <c r="L96" s="151"/>
      <c r="M96" s="151"/>
      <c r="N96" s="151"/>
      <c r="O96" s="151"/>
      <c r="P96" s="151"/>
      <c r="Q96" s="151"/>
      <c r="R96" s="151"/>
      <c r="S96" s="151"/>
    </row>
    <row r="97" spans="1:19" s="9" customFormat="1" ht="47.25" customHeight="1" x14ac:dyDescent="0.2">
      <c r="A97" s="90"/>
      <c r="B97" s="263" t="s">
        <v>202</v>
      </c>
      <c r="C97" s="263"/>
      <c r="D97" s="263"/>
      <c r="E97" s="263"/>
      <c r="F97" s="263"/>
      <c r="G97" s="263"/>
      <c r="H97" s="263"/>
      <c r="I97" s="263"/>
      <c r="J97" s="90"/>
      <c r="K97" s="21"/>
      <c r="L97" s="91"/>
      <c r="M97" s="91"/>
      <c r="N97" s="91"/>
      <c r="O97" s="91"/>
      <c r="P97" s="91"/>
      <c r="Q97" s="91"/>
      <c r="R97" s="91"/>
      <c r="S97" s="151"/>
    </row>
    <row r="98" spans="1:19" s="9" customFormat="1" ht="6" customHeight="1" x14ac:dyDescent="0.2">
      <c r="A98" s="6"/>
      <c r="B98" s="7"/>
      <c r="C98" s="87"/>
      <c r="D98" s="87"/>
      <c r="E98" s="8"/>
      <c r="F98" s="87"/>
      <c r="G98" s="87"/>
      <c r="H98" s="87"/>
      <c r="I98" s="87"/>
      <c r="J98" s="6"/>
      <c r="K98" s="151"/>
      <c r="L98" s="169"/>
      <c r="M98" s="179"/>
      <c r="N98" s="179"/>
      <c r="O98" s="162"/>
      <c r="P98" s="179"/>
      <c r="Q98" s="179"/>
      <c r="R98" s="179"/>
      <c r="S98" s="151"/>
    </row>
    <row r="99" spans="1:19" s="9" customFormat="1" ht="120" customHeight="1" x14ac:dyDescent="0.2">
      <c r="A99" s="90"/>
      <c r="B99" s="264" t="s">
        <v>35</v>
      </c>
      <c r="C99" s="264"/>
      <c r="D99" s="264"/>
      <c r="E99" s="264"/>
      <c r="F99" s="264"/>
      <c r="G99" s="264"/>
      <c r="H99" s="264"/>
      <c r="I99" s="264"/>
      <c r="J99" s="90"/>
      <c r="K99" s="21"/>
      <c r="L99" s="91"/>
      <c r="M99" s="91"/>
      <c r="N99" s="91"/>
      <c r="O99" s="91"/>
      <c r="P99" s="91"/>
      <c r="Q99" s="91"/>
      <c r="R99" s="91"/>
      <c r="S99" s="151"/>
    </row>
    <row r="100" spans="1:19" s="9" customFormat="1" ht="6" customHeight="1" x14ac:dyDescent="0.2">
      <c r="A100" s="6"/>
      <c r="B100" s="7"/>
      <c r="C100" s="87"/>
      <c r="D100" s="87"/>
      <c r="E100" s="8"/>
      <c r="F100" s="87"/>
      <c r="G100" s="87"/>
      <c r="H100" s="87"/>
      <c r="I100" s="87"/>
      <c r="J100" s="6"/>
      <c r="K100" s="151"/>
      <c r="L100" s="169"/>
      <c r="M100" s="179"/>
      <c r="N100" s="179"/>
      <c r="O100" s="162"/>
      <c r="P100" s="179"/>
      <c r="Q100" s="179"/>
      <c r="R100" s="179"/>
      <c r="S100" s="151"/>
    </row>
    <row r="101" spans="1:19" s="9" customFormat="1" x14ac:dyDescent="0.2">
      <c r="A101" s="6"/>
      <c r="B101" s="7"/>
      <c r="C101" s="87"/>
      <c r="D101" s="46" t="s">
        <v>95</v>
      </c>
      <c r="E101" s="261"/>
      <c r="F101" s="261"/>
      <c r="G101" s="87" t="s">
        <v>96</v>
      </c>
      <c r="H101" s="246"/>
      <c r="I101" s="246"/>
      <c r="J101" s="6"/>
      <c r="K101" s="153" t="s">
        <v>165</v>
      </c>
      <c r="L101" s="181" t="s">
        <v>97</v>
      </c>
      <c r="M101" s="179"/>
      <c r="N101" s="179"/>
      <c r="O101" s="162"/>
      <c r="P101" s="179"/>
      <c r="Q101" s="179"/>
      <c r="R101" s="179"/>
      <c r="S101" s="151"/>
    </row>
    <row r="102" spans="1:19" s="9" customFormat="1" ht="6" customHeight="1" thickBot="1" x14ac:dyDescent="0.25">
      <c r="A102" s="6"/>
      <c r="B102" s="7"/>
      <c r="C102" s="87"/>
      <c r="D102" s="87"/>
      <c r="E102" s="8"/>
      <c r="F102" s="87"/>
      <c r="G102" s="87"/>
      <c r="H102" s="87"/>
      <c r="I102" s="87"/>
      <c r="J102" s="6"/>
      <c r="K102" s="151"/>
      <c r="L102" s="169"/>
      <c r="M102" s="179"/>
      <c r="N102" s="179"/>
      <c r="O102" s="162"/>
      <c r="P102" s="179"/>
      <c r="Q102" s="179"/>
      <c r="R102" s="179"/>
      <c r="S102" s="151"/>
    </row>
    <row r="103" spans="1:19" s="9" customFormat="1" ht="15" customHeight="1" x14ac:dyDescent="0.2">
      <c r="A103" s="136"/>
      <c r="B103" s="96"/>
      <c r="C103" s="96"/>
      <c r="D103" s="96"/>
      <c r="E103" s="96"/>
      <c r="F103" s="92" t="str">
        <f>IF(C24=0,"Firma del solicitante","Firma del representante")</f>
        <v>Firma del solicitante</v>
      </c>
      <c r="G103" s="93"/>
      <c r="H103" s="93"/>
      <c r="I103" s="93"/>
      <c r="J103" s="94"/>
      <c r="K103" s="21"/>
      <c r="L103" s="151"/>
      <c r="M103" s="151"/>
      <c r="N103" s="151"/>
      <c r="O103" s="151"/>
      <c r="P103" s="151"/>
      <c r="Q103" s="151"/>
      <c r="R103" s="151"/>
      <c r="S103" s="151"/>
    </row>
    <row r="104" spans="1:19" s="9" customFormat="1" ht="15" customHeight="1" x14ac:dyDescent="0.2">
      <c r="A104" s="96"/>
      <c r="B104" s="96"/>
      <c r="C104" s="96"/>
      <c r="D104" s="96"/>
      <c r="E104" s="96"/>
      <c r="F104" s="95"/>
      <c r="G104" s="96"/>
      <c r="H104" s="96"/>
      <c r="I104" s="96"/>
      <c r="J104" s="97"/>
      <c r="K104" s="153" t="s">
        <v>165</v>
      </c>
      <c r="L104" s="181" t="s">
        <v>121</v>
      </c>
      <c r="M104" s="151"/>
      <c r="N104" s="151"/>
      <c r="O104" s="151"/>
      <c r="P104" s="151"/>
      <c r="Q104" s="151"/>
      <c r="R104" s="151"/>
      <c r="S104" s="151"/>
    </row>
    <row r="105" spans="1:19" s="9" customFormat="1" ht="15" customHeight="1" x14ac:dyDescent="0.2">
      <c r="A105" s="96"/>
      <c r="B105" s="96"/>
      <c r="C105" s="96"/>
      <c r="D105" s="96"/>
      <c r="E105" s="96"/>
      <c r="F105" s="95"/>
      <c r="G105" s="96"/>
      <c r="H105" s="96"/>
      <c r="I105" s="96"/>
      <c r="J105" s="97"/>
      <c r="K105" s="21"/>
      <c r="L105" s="151"/>
      <c r="M105" s="151"/>
      <c r="N105" s="151"/>
      <c r="O105" s="151"/>
      <c r="P105" s="151"/>
      <c r="Q105" s="151"/>
      <c r="R105" s="151"/>
      <c r="S105" s="151"/>
    </row>
    <row r="106" spans="1:19" s="9" customFormat="1" ht="15" customHeight="1" thickBot="1" x14ac:dyDescent="0.25">
      <c r="A106" s="96"/>
      <c r="B106" s="96"/>
      <c r="C106" s="96"/>
      <c r="D106" s="121"/>
      <c r="E106" s="137"/>
      <c r="F106" s="98"/>
      <c r="G106" s="99"/>
      <c r="H106" s="99"/>
      <c r="I106" s="142">
        <f>IF(C24=0,C12,C24)</f>
        <v>0</v>
      </c>
      <c r="J106" s="100"/>
      <c r="K106" s="21"/>
      <c r="L106" s="151"/>
      <c r="M106" s="151"/>
      <c r="N106" s="151"/>
      <c r="O106" s="151"/>
      <c r="P106" s="151"/>
      <c r="Q106" s="151"/>
      <c r="R106" s="151"/>
      <c r="S106" s="151"/>
    </row>
  </sheetData>
  <sheetProtection algorithmName="SHA-512" hashValue="R2LnazqLGUnmHSpJMtwAao4bFgj8vA7DJknmazwkJ2ekWu3h7ZfARVZyqd+AZvZptfYd3gB1foviMmMWoCNedQ==" saltValue="OPK7HrGx4QXFEfPFV4JfAA==" spinCount="100000" sheet="1" selectLockedCells="1"/>
  <mergeCells count="73">
    <mergeCell ref="H101:I101"/>
    <mergeCell ref="E101:F101"/>
    <mergeCell ref="B83:I83"/>
    <mergeCell ref="B97:I97"/>
    <mergeCell ref="B99:I99"/>
    <mergeCell ref="B95:I95"/>
    <mergeCell ref="C93:I93"/>
    <mergeCell ref="L81:R81"/>
    <mergeCell ref="A90:J90"/>
    <mergeCell ref="A92:J92"/>
    <mergeCell ref="L92:T92"/>
    <mergeCell ref="B48:I48"/>
    <mergeCell ref="C50:D50"/>
    <mergeCell ref="D52:I52"/>
    <mergeCell ref="D54:I54"/>
    <mergeCell ref="L48:T48"/>
    <mergeCell ref="H60:I60"/>
    <mergeCell ref="F59:H59"/>
    <mergeCell ref="D56:I56"/>
    <mergeCell ref="D74:I75"/>
    <mergeCell ref="C70:H70"/>
    <mergeCell ref="A68:J68"/>
    <mergeCell ref="B82:I82"/>
    <mergeCell ref="A79:J79"/>
    <mergeCell ref="A34:J34"/>
    <mergeCell ref="D36:I36"/>
    <mergeCell ref="C42:D42"/>
    <mergeCell ref="G42:I42"/>
    <mergeCell ref="B38:I38"/>
    <mergeCell ref="F30:I30"/>
    <mergeCell ref="A1:J4"/>
    <mergeCell ref="A6:J6"/>
    <mergeCell ref="A8:J8"/>
    <mergeCell ref="B81:I81"/>
    <mergeCell ref="B10:I10"/>
    <mergeCell ref="C12:G12"/>
    <mergeCell ref="E18:F18"/>
    <mergeCell ref="H18:I18"/>
    <mergeCell ref="C20:D20"/>
    <mergeCell ref="F20:I20"/>
    <mergeCell ref="B22:I22"/>
    <mergeCell ref="L40:S40"/>
    <mergeCell ref="L38:T38"/>
    <mergeCell ref="C40:I40"/>
    <mergeCell ref="L5:T7"/>
    <mergeCell ref="L10:T10"/>
    <mergeCell ref="L22:T22"/>
    <mergeCell ref="L34:T34"/>
    <mergeCell ref="L37:T37"/>
    <mergeCell ref="L30:T30"/>
    <mergeCell ref="L13:S15"/>
    <mergeCell ref="C14:I14"/>
    <mergeCell ref="L36:R36"/>
    <mergeCell ref="C24:G24"/>
    <mergeCell ref="C26:I26"/>
    <mergeCell ref="E28:F28"/>
    <mergeCell ref="H28:I28"/>
    <mergeCell ref="L93:T93"/>
    <mergeCell ref="B58:H58"/>
    <mergeCell ref="L32:T32"/>
    <mergeCell ref="L24:T28"/>
    <mergeCell ref="E77:F77"/>
    <mergeCell ref="L72:T74"/>
    <mergeCell ref="A85:J85"/>
    <mergeCell ref="L85:T85"/>
    <mergeCell ref="C87:G87"/>
    <mergeCell ref="L87:T89"/>
    <mergeCell ref="C89:D89"/>
    <mergeCell ref="F89:I89"/>
    <mergeCell ref="L42:S42"/>
    <mergeCell ref="L44:S46"/>
    <mergeCell ref="D46:I46"/>
    <mergeCell ref="C30:D30"/>
  </mergeCells>
  <conditionalFormatting sqref="D52:I52 D54:I54 D56:I56">
    <cfRule type="containsBlanks" priority="16">
      <formula>LEN(TRIM(D52))=0</formula>
    </cfRule>
  </conditionalFormatting>
  <conditionalFormatting sqref="H62:H66">
    <cfRule type="expression" dxfId="3" priority="14">
      <formula>D62="SI"</formula>
    </cfRule>
  </conditionalFormatting>
  <conditionalFormatting sqref="H60:I60">
    <cfRule type="expression" dxfId="1" priority="15">
      <formula>$D$60="SI"</formula>
    </cfRule>
  </conditionalFormatting>
  <pageMargins left="0.6692913385826772" right="0.6692913385826772" top="0.55118110236220474" bottom="0.55118110236220474" header="0.31496062992125984" footer="0.31496062992125984"/>
  <pageSetup paperSize="9" orientation="portrait" r:id="rId1"/>
  <ignoredErrors>
    <ignoredError sqref="G6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defaultSize="0" autoFill="0" autoLine="0" autoPict="0">
                <anchor moveWithCells="1">
                  <from>
                    <xdr:col>1</xdr:col>
                    <xdr:colOff>171450</xdr:colOff>
                    <xdr:row>92</xdr:row>
                    <xdr:rowOff>66675</xdr:rowOff>
                  </from>
                  <to>
                    <xdr:col>1</xdr:col>
                    <xdr:colOff>476250</xdr:colOff>
                    <xdr:row>92</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7C926132-77A2-4256-8A19-73A64FD83094}">
            <xm:f>$C$50=Hoja1!$B$5</xm:f>
            <x14:dxf>
              <border>
                <left/>
                <right/>
                <top/>
                <bottom/>
                <vertical/>
                <horizontal/>
              </border>
            </x14:dxf>
          </x14:cfRule>
          <xm:sqref>A76:J76 A77 C77:E77 J77 A78:J78</xm:sqref>
        </x14:conditionalFormatting>
        <x14:conditionalFormatting xmlns:xm="http://schemas.microsoft.com/office/excel/2006/main">
          <x14:cfRule type="expression" priority="18" stopIfTrue="1" id="{2759347B-2D9C-4A51-9FF3-5D573646F2AB}">
            <xm:f>$C$70=Hoja1!$K$49</xm:f>
            <x14:dxf>
              <font>
                <color rgb="FF000000"/>
                <family val="2"/>
              </font>
              <fill>
                <patternFill patternType="solid">
                  <fgColor rgb="FFFFFFCC"/>
                  <bgColor rgb="FFFFFFCC"/>
                </patternFill>
              </fill>
            </x14:dxf>
          </x14:cfRule>
          <xm:sqref>E72 G72 I72 D74</xm:sqref>
        </x14:conditionalFormatting>
        <x14:conditionalFormatting xmlns:xm="http://schemas.microsoft.com/office/excel/2006/main">
          <x14:cfRule type="expression" priority="4" id="{5625C517-821A-4BE3-B6E6-A989124F39F7}">
            <xm:f>$C$50=Hoja1!$B$4</xm:f>
            <x14:dxf>
              <fill>
                <patternFill>
                  <bgColor rgb="FFFFFFCC"/>
                </patternFill>
              </fill>
            </x14:dxf>
          </x14:cfRule>
          <xm:sqref>E77</xm:sqref>
        </x14:conditionalFormatting>
        <x14:conditionalFormatting xmlns:xm="http://schemas.microsoft.com/office/excel/2006/main">
          <x14:cfRule type="expression" priority="3" id="{9A818829-8760-48E4-955E-A7B45B0D375F}">
            <xm:f>$C$50=Hoja1!$B$5</xm:f>
            <x14:dxf>
              <border>
                <left/>
                <right/>
                <top/>
                <bottom/>
                <vertical/>
                <horizontal/>
              </border>
            </x14:dxf>
          </x14:cfRule>
          <xm:sqref>G77:H77</xm:sqref>
        </x14:conditionalFormatting>
        <x14:conditionalFormatting xmlns:xm="http://schemas.microsoft.com/office/excel/2006/main">
          <x14:cfRule type="expression" priority="2" id="{508CAE35-0A3E-4794-9921-35C9036E2B21}">
            <xm:f>$C$50=Hoja1!$B$4</xm:f>
            <x14:dxf>
              <fill>
                <patternFill>
                  <bgColor rgb="FFFFFFCC"/>
                </patternFill>
              </fill>
            </x14:dxf>
          </x14:cfRule>
          <xm:sqref>H77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3DAC584-D0EC-4381-93A4-7E32D21668C4}">
          <x14:formula1>
            <xm:f>Hoja1!$B$3:$B$5</xm:f>
          </x14:formula1>
          <xm:sqref>C50:D50</xm:sqref>
        </x14:dataValidation>
        <x14:dataValidation type="list" allowBlank="1" showInputMessage="1" showErrorMessage="1" xr:uid="{2649995C-1877-4D60-B372-A81558A7F593}">
          <x14:formula1>
            <xm:f>Hoja1!$B$10:$B$13</xm:f>
          </x14:formula1>
          <xm:sqref>D52</xm:sqref>
        </x14:dataValidation>
        <x14:dataValidation type="list" allowBlank="1" showInputMessage="1" showErrorMessage="1" xr:uid="{CC8558C8-3AC5-4DF7-AFC4-8151783878E2}">
          <x14:formula1>
            <xm:f>Hoja1!$B$18:$B$26</xm:f>
          </x14:formula1>
          <xm:sqref>D54:F54</xm:sqref>
        </x14:dataValidation>
        <x14:dataValidation type="list" allowBlank="1" showInputMessage="1" showErrorMessage="1" xr:uid="{E554A52C-08DB-4A8D-A2FB-3ABD9A7D7226}">
          <x14:formula1>
            <xm:f>Hoja1!$E$2:$E$4</xm:f>
          </x14:formula1>
          <xm:sqref>D46</xm:sqref>
        </x14:dataValidation>
        <x14:dataValidation type="list" allowBlank="1" showInputMessage="1" showErrorMessage="1" xr:uid="{4D3202D8-8EC8-42EB-A5DD-153339A8A818}">
          <x14:formula1>
            <xm:f>Hoja1!$B$30:$B$33</xm:f>
          </x14:formula1>
          <xm:sqref>D56:I56</xm:sqref>
        </x14:dataValidation>
        <x14:dataValidation type="list" allowBlank="1" showInputMessage="1" showErrorMessage="1" xr:uid="{C0CBF9C0-9D76-4A8C-BCA7-53ABD77DB02C}">
          <x14:formula1>
            <xm:f>Hoja1!$B$39:$B$40</xm:f>
          </x14:formula1>
          <xm:sqref>I58 D60 D62 D64 D66</xm:sqref>
        </x14:dataValidation>
        <x14:dataValidation type="list" allowBlank="1" showInputMessage="1" showErrorMessage="1" xr:uid="{982DBFF8-5501-4799-A577-91331A269523}">
          <x14:formula1>
            <xm:f>Hoja1!$K$49:$K$50</xm:f>
          </x14:formula1>
          <xm:sqref>C70:H70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45B9D-0B42-4032-A56E-00D6BD2712DF}">
  <sheetPr codeName="Hoja1">
    <tabColor rgb="FF0070C0"/>
  </sheetPr>
  <dimension ref="A1:AA101"/>
  <sheetViews>
    <sheetView showGridLines="0" showZeros="0" showWhiteSpace="0" view="pageLayout" topLeftCell="A89" zoomScaleNormal="100" workbookViewId="0">
      <selection activeCell="D36" sqref="D36"/>
    </sheetView>
  </sheetViews>
  <sheetFormatPr baseColWidth="10" defaultColWidth="11.42578125" defaultRowHeight="12.75" x14ac:dyDescent="0.2"/>
  <cols>
    <col min="1" max="1" width="1.5703125" style="5" customWidth="1"/>
    <col min="2" max="9" width="10.5703125" style="5" customWidth="1"/>
    <col min="10" max="10" width="1.5703125" style="9" customWidth="1"/>
    <col min="11" max="11" width="4" style="5" customWidth="1"/>
    <col min="12" max="20" width="8.28515625" style="151" customWidth="1"/>
    <col min="21" max="21" width="1.5703125" style="9" customWidth="1"/>
    <col min="22" max="16384" width="11.42578125" style="5"/>
  </cols>
  <sheetData>
    <row r="1" spans="1:20" ht="12" customHeight="1" thickTop="1" x14ac:dyDescent="0.2">
      <c r="A1" s="225" t="s">
        <v>14</v>
      </c>
      <c r="B1" s="226"/>
      <c r="C1" s="226"/>
      <c r="D1" s="226"/>
      <c r="E1" s="226"/>
      <c r="F1" s="226"/>
      <c r="G1" s="226"/>
      <c r="H1" s="226"/>
      <c r="I1" s="226"/>
      <c r="J1" s="227"/>
    </row>
    <row r="2" spans="1:20" ht="12" customHeight="1" x14ac:dyDescent="0.2">
      <c r="A2" s="228"/>
      <c r="B2" s="229"/>
      <c r="C2" s="229"/>
      <c r="D2" s="229"/>
      <c r="E2" s="229"/>
      <c r="F2" s="229"/>
      <c r="G2" s="229"/>
      <c r="H2" s="229"/>
      <c r="I2" s="229"/>
      <c r="J2" s="230"/>
    </row>
    <row r="3" spans="1:20" ht="12" customHeight="1" x14ac:dyDescent="0.2">
      <c r="A3" s="228" t="s">
        <v>209</v>
      </c>
      <c r="B3" s="229"/>
      <c r="C3" s="229"/>
      <c r="D3" s="229"/>
      <c r="E3" s="229"/>
      <c r="F3" s="229"/>
      <c r="G3" s="229"/>
      <c r="H3" s="229"/>
      <c r="I3" s="229"/>
      <c r="J3" s="230"/>
    </row>
    <row r="4" spans="1:20" ht="12" customHeight="1" thickBot="1" x14ac:dyDescent="0.25">
      <c r="A4" s="231"/>
      <c r="B4" s="232"/>
      <c r="C4" s="232"/>
      <c r="D4" s="232"/>
      <c r="E4" s="232"/>
      <c r="F4" s="232"/>
      <c r="G4" s="232"/>
      <c r="H4" s="232"/>
      <c r="I4" s="232"/>
      <c r="J4" s="233"/>
    </row>
    <row r="5" spans="1:20" ht="12" customHeight="1" thickTop="1" thickBot="1" x14ac:dyDescent="0.25">
      <c r="A5" s="32"/>
      <c r="B5" s="32"/>
      <c r="C5" s="32"/>
      <c r="D5" s="32"/>
      <c r="E5" s="32"/>
      <c r="F5" s="32"/>
      <c r="G5" s="32"/>
      <c r="H5" s="32"/>
      <c r="J5" s="104" t="s">
        <v>133</v>
      </c>
      <c r="L5" s="185"/>
      <c r="M5" s="185"/>
      <c r="N5" s="185"/>
      <c r="O5" s="185"/>
      <c r="P5" s="185"/>
      <c r="Q5" s="185"/>
      <c r="R5" s="185"/>
      <c r="S5" s="185"/>
      <c r="T5" s="185"/>
    </row>
    <row r="6" spans="1:20" ht="15" customHeight="1" thickTop="1" thickBot="1" x14ac:dyDescent="0.25">
      <c r="A6" s="234" t="str">
        <f>IF(D36="","",IF(D36&gt;15,Hoja1!E8,IF(AND(D36=15,D61=Hoja1!E4),Hoja1!E9,IF(AND(D36&lt;15,D61=Hoja1!E4),Hoja1!E9,""))))</f>
        <v/>
      </c>
      <c r="B6" s="235"/>
      <c r="C6" s="235"/>
      <c r="D6" s="235"/>
      <c r="E6" s="235"/>
      <c r="F6" s="235"/>
      <c r="G6" s="235"/>
      <c r="H6" s="235"/>
      <c r="I6" s="235"/>
      <c r="J6" s="236"/>
      <c r="L6" s="187" t="s">
        <v>98</v>
      </c>
      <c r="M6" s="185"/>
      <c r="N6" s="185"/>
      <c r="O6" s="185"/>
      <c r="P6" s="185"/>
      <c r="Q6" s="185"/>
      <c r="R6" s="185"/>
      <c r="S6" s="185"/>
      <c r="T6" s="185"/>
    </row>
    <row r="7" spans="1:20" ht="12" customHeight="1" thickTop="1" thickBot="1" x14ac:dyDescent="0.25">
      <c r="A7" s="32"/>
      <c r="B7" s="32"/>
      <c r="C7" s="32"/>
      <c r="D7" s="32"/>
      <c r="E7" s="32"/>
      <c r="F7" s="32"/>
      <c r="G7" s="32"/>
      <c r="H7" s="32"/>
      <c r="I7" s="32"/>
      <c r="J7" s="105"/>
      <c r="L7" s="185"/>
      <c r="M7" s="185"/>
      <c r="N7" s="185"/>
      <c r="O7" s="185"/>
      <c r="P7" s="185"/>
      <c r="Q7" s="185"/>
      <c r="R7" s="185"/>
      <c r="S7" s="185"/>
      <c r="T7" s="185"/>
    </row>
    <row r="8" spans="1:20" ht="12.95" customHeight="1" thickTop="1" thickBot="1" x14ac:dyDescent="0.25">
      <c r="A8" s="210" t="s">
        <v>38</v>
      </c>
      <c r="B8" s="211"/>
      <c r="C8" s="211"/>
      <c r="D8" s="211"/>
      <c r="E8" s="211"/>
      <c r="F8" s="211"/>
      <c r="G8" s="211"/>
      <c r="H8" s="211"/>
      <c r="I8" s="211"/>
      <c r="J8" s="212"/>
    </row>
    <row r="9" spans="1:20" ht="12" customHeight="1" thickTop="1" x14ac:dyDescent="0.2">
      <c r="A9" s="36"/>
      <c r="B9" s="4"/>
      <c r="C9" s="4"/>
      <c r="D9" s="4"/>
      <c r="E9" s="4"/>
      <c r="F9" s="4"/>
      <c r="G9" s="4"/>
      <c r="H9" s="4"/>
      <c r="I9" s="4"/>
      <c r="J9" s="37"/>
    </row>
    <row r="10" spans="1:20" ht="12.95" customHeight="1" x14ac:dyDescent="0.2">
      <c r="A10" s="38"/>
      <c r="B10" s="224" t="s">
        <v>172</v>
      </c>
      <c r="C10" s="224"/>
      <c r="D10" s="224"/>
      <c r="E10" s="224"/>
      <c r="F10" s="224"/>
      <c r="G10" s="224"/>
      <c r="H10" s="224"/>
      <c r="I10" s="224"/>
      <c r="J10" s="39"/>
      <c r="L10" s="187" t="s">
        <v>100</v>
      </c>
      <c r="M10" s="185"/>
      <c r="N10" s="185"/>
      <c r="O10" s="185"/>
      <c r="P10" s="185"/>
      <c r="Q10" s="185"/>
      <c r="R10" s="185"/>
      <c r="S10" s="185"/>
      <c r="T10" s="185"/>
    </row>
    <row r="11" spans="1:20" ht="6" customHeight="1" x14ac:dyDescent="0.2">
      <c r="A11" s="36"/>
      <c r="B11" s="4"/>
      <c r="C11" s="4"/>
      <c r="D11" s="4"/>
      <c r="E11" s="4"/>
      <c r="F11" s="4"/>
      <c r="G11" s="4"/>
      <c r="H11" s="4"/>
      <c r="I11" s="4"/>
      <c r="J11" s="37"/>
      <c r="L11" s="152"/>
      <c r="M11" s="152"/>
      <c r="N11" s="152"/>
      <c r="O11" s="152"/>
      <c r="P11" s="152"/>
      <c r="Q11" s="152"/>
      <c r="R11" s="152"/>
      <c r="S11" s="152"/>
      <c r="T11" s="152"/>
    </row>
    <row r="12" spans="1:20" ht="12" customHeight="1" x14ac:dyDescent="0.2">
      <c r="A12" s="36"/>
      <c r="B12" s="40" t="s">
        <v>2</v>
      </c>
      <c r="C12" s="214"/>
      <c r="D12" s="214"/>
      <c r="E12" s="214"/>
      <c r="F12" s="214"/>
      <c r="G12" s="214"/>
      <c r="H12" s="40" t="s">
        <v>3</v>
      </c>
      <c r="I12" s="19"/>
      <c r="J12" s="37"/>
      <c r="K12" s="120" t="s">
        <v>165</v>
      </c>
      <c r="L12" s="154" t="s">
        <v>157</v>
      </c>
      <c r="M12" s="155"/>
      <c r="N12" s="155"/>
      <c r="O12" s="155"/>
      <c r="P12" s="155"/>
      <c r="Q12" s="155"/>
      <c r="R12" s="155"/>
      <c r="S12" s="155"/>
      <c r="T12" s="156"/>
    </row>
    <row r="13" spans="1:20" ht="6" customHeight="1" x14ac:dyDescent="0.2">
      <c r="A13" s="36"/>
      <c r="B13" s="40"/>
      <c r="C13" s="42"/>
      <c r="D13" s="42"/>
      <c r="E13" s="42"/>
      <c r="F13" s="42"/>
      <c r="G13" s="42"/>
      <c r="H13" s="42"/>
      <c r="I13" s="42"/>
      <c r="J13" s="43"/>
      <c r="L13" s="215" t="s">
        <v>169</v>
      </c>
      <c r="M13" s="215"/>
      <c r="N13" s="215"/>
      <c r="O13" s="215"/>
      <c r="P13" s="215"/>
      <c r="Q13" s="215"/>
      <c r="R13" s="215"/>
      <c r="S13" s="215"/>
      <c r="T13" s="215"/>
    </row>
    <row r="14" spans="1:20" ht="12" customHeight="1" x14ac:dyDescent="0.2">
      <c r="A14" s="36"/>
      <c r="B14" s="40" t="s">
        <v>4</v>
      </c>
      <c r="C14" s="214"/>
      <c r="D14" s="214"/>
      <c r="E14" s="214"/>
      <c r="F14" s="214"/>
      <c r="G14" s="214"/>
      <c r="H14" s="214"/>
      <c r="I14" s="214"/>
      <c r="J14" s="37"/>
      <c r="L14" s="215"/>
      <c r="M14" s="215"/>
      <c r="N14" s="215"/>
      <c r="O14" s="215"/>
      <c r="P14" s="215"/>
      <c r="Q14" s="215"/>
      <c r="R14" s="215"/>
      <c r="S14" s="215"/>
      <c r="T14" s="215"/>
    </row>
    <row r="15" spans="1:20" ht="6" customHeight="1" x14ac:dyDescent="0.2">
      <c r="A15" s="36"/>
      <c r="B15" s="40"/>
      <c r="C15" s="42"/>
      <c r="D15" s="42"/>
      <c r="E15" s="42"/>
      <c r="F15" s="42"/>
      <c r="G15" s="42"/>
      <c r="H15" s="42"/>
      <c r="I15" s="42"/>
      <c r="J15" s="43"/>
      <c r="L15" s="215"/>
      <c r="M15" s="215"/>
      <c r="N15" s="215"/>
      <c r="O15" s="215"/>
      <c r="P15" s="215"/>
      <c r="Q15" s="215"/>
      <c r="R15" s="215"/>
      <c r="S15" s="215"/>
      <c r="T15" s="215"/>
    </row>
    <row r="16" spans="1:20" ht="12" customHeight="1" x14ac:dyDescent="0.2">
      <c r="A16" s="36"/>
      <c r="B16" s="40" t="s">
        <v>8</v>
      </c>
      <c r="C16" s="19"/>
      <c r="D16" s="40" t="s">
        <v>12</v>
      </c>
      <c r="E16" s="19"/>
      <c r="F16" s="40" t="s">
        <v>11</v>
      </c>
      <c r="G16" s="19"/>
      <c r="H16" s="44" t="s">
        <v>13</v>
      </c>
      <c r="I16" s="19"/>
      <c r="J16" s="37"/>
      <c r="L16" s="158" t="s">
        <v>173</v>
      </c>
      <c r="M16" s="159"/>
      <c r="N16" s="160"/>
      <c r="O16" s="159"/>
      <c r="P16" s="160"/>
      <c r="Q16" s="159"/>
      <c r="R16" s="161"/>
      <c r="S16" s="161"/>
      <c r="T16" s="159"/>
    </row>
    <row r="17" spans="1:21" ht="6" customHeight="1" x14ac:dyDescent="0.2">
      <c r="A17" s="36"/>
      <c r="B17" s="40"/>
      <c r="C17" s="42"/>
      <c r="D17" s="45"/>
      <c r="E17" s="42"/>
      <c r="F17" s="42"/>
      <c r="G17" s="42"/>
      <c r="H17" s="42"/>
      <c r="I17" s="42"/>
      <c r="J17" s="43"/>
      <c r="L17" s="162"/>
      <c r="M17" s="156"/>
      <c r="N17" s="163"/>
      <c r="O17" s="156"/>
      <c r="P17" s="156"/>
      <c r="Q17" s="156"/>
      <c r="R17" s="156"/>
      <c r="S17" s="156"/>
      <c r="T17" s="156"/>
    </row>
    <row r="18" spans="1:21" ht="12" customHeight="1" x14ac:dyDescent="0.2">
      <c r="A18" s="36"/>
      <c r="B18" s="40" t="s">
        <v>9</v>
      </c>
      <c r="C18" s="19"/>
      <c r="D18" s="40" t="s">
        <v>10</v>
      </c>
      <c r="E18" s="214"/>
      <c r="F18" s="214"/>
      <c r="G18" s="47" t="s">
        <v>5</v>
      </c>
      <c r="H18" s="214"/>
      <c r="I18" s="214"/>
      <c r="J18" s="37"/>
      <c r="K18" s="120" t="s">
        <v>165</v>
      </c>
      <c r="L18" s="164" t="s">
        <v>182</v>
      </c>
      <c r="M18" s="164"/>
      <c r="N18" s="164"/>
      <c r="O18" s="164"/>
      <c r="P18" s="164"/>
      <c r="Q18" s="164"/>
      <c r="R18" s="164"/>
      <c r="S18" s="164"/>
      <c r="T18" s="164"/>
      <c r="U18" s="5"/>
    </row>
    <row r="19" spans="1:21" ht="6" customHeight="1" x14ac:dyDescent="0.2">
      <c r="A19" s="36"/>
      <c r="B19" s="40"/>
      <c r="C19" s="42"/>
      <c r="D19" s="42"/>
      <c r="E19" s="42"/>
      <c r="F19" s="42"/>
      <c r="G19" s="42"/>
      <c r="H19" s="42"/>
      <c r="I19" s="42"/>
      <c r="J19" s="43"/>
      <c r="L19" s="164"/>
      <c r="M19" s="164"/>
      <c r="N19" s="164"/>
      <c r="O19" s="164"/>
      <c r="P19" s="164"/>
      <c r="Q19" s="164"/>
      <c r="R19" s="164"/>
      <c r="S19" s="164"/>
      <c r="T19" s="164"/>
    </row>
    <row r="20" spans="1:21" ht="12" customHeight="1" x14ac:dyDescent="0.2">
      <c r="A20" s="36"/>
      <c r="B20" s="40" t="s">
        <v>6</v>
      </c>
      <c r="C20" s="214"/>
      <c r="D20" s="214"/>
      <c r="E20" s="40" t="s">
        <v>7</v>
      </c>
      <c r="F20" s="214"/>
      <c r="G20" s="214"/>
      <c r="H20" s="214"/>
      <c r="I20" s="214"/>
      <c r="J20" s="37"/>
      <c r="L20" s="164"/>
      <c r="M20" s="164"/>
      <c r="N20" s="164"/>
      <c r="O20" s="164"/>
      <c r="P20" s="164"/>
      <c r="Q20" s="164"/>
      <c r="R20" s="164"/>
      <c r="S20" s="164"/>
      <c r="T20" s="164"/>
    </row>
    <row r="21" spans="1:21" ht="6" customHeight="1" x14ac:dyDescent="0.2">
      <c r="A21" s="36"/>
      <c r="B21" s="48"/>
      <c r="C21" s="49"/>
      <c r="D21" s="49"/>
      <c r="E21" s="49"/>
      <c r="F21" s="49"/>
      <c r="G21" s="49"/>
      <c r="H21" s="49"/>
      <c r="I21" s="49"/>
      <c r="J21" s="50"/>
      <c r="L21" s="165"/>
      <c r="M21" s="165"/>
      <c r="N21" s="165"/>
      <c r="O21" s="165"/>
      <c r="P21" s="165"/>
      <c r="Q21" s="165"/>
      <c r="R21" s="165"/>
      <c r="S21" s="165"/>
      <c r="T21" s="165"/>
    </row>
    <row r="22" spans="1:21" ht="12.95" customHeight="1" x14ac:dyDescent="0.2">
      <c r="A22" s="38"/>
      <c r="B22" s="224" t="s">
        <v>99</v>
      </c>
      <c r="C22" s="224"/>
      <c r="D22" s="224"/>
      <c r="E22" s="224"/>
      <c r="F22" s="224"/>
      <c r="G22" s="224"/>
      <c r="H22" s="224"/>
      <c r="I22" s="224"/>
      <c r="J22" s="39"/>
      <c r="K22" s="34"/>
      <c r="L22" s="187" t="s">
        <v>101</v>
      </c>
      <c r="M22" s="185"/>
      <c r="N22" s="185"/>
      <c r="O22" s="185"/>
      <c r="P22" s="185"/>
      <c r="Q22" s="185"/>
      <c r="R22" s="185"/>
      <c r="S22" s="185"/>
      <c r="T22" s="185"/>
    </row>
    <row r="23" spans="1:21" ht="6" customHeight="1" x14ac:dyDescent="0.2">
      <c r="A23" s="36"/>
      <c r="B23" s="4"/>
      <c r="C23" s="4"/>
      <c r="D23" s="4"/>
      <c r="E23" s="4"/>
      <c r="F23" s="4"/>
      <c r="G23" s="4"/>
      <c r="H23" s="4"/>
      <c r="I23" s="4"/>
      <c r="J23" s="37"/>
    </row>
    <row r="24" spans="1:21" ht="12" customHeight="1" x14ac:dyDescent="0.2">
      <c r="A24" s="36"/>
      <c r="B24" s="40" t="s">
        <v>2</v>
      </c>
      <c r="C24" s="214"/>
      <c r="D24" s="214"/>
      <c r="E24" s="214"/>
      <c r="F24" s="214"/>
      <c r="G24" s="214"/>
      <c r="H24" s="40" t="s">
        <v>3</v>
      </c>
      <c r="I24" s="19"/>
      <c r="J24" s="37"/>
      <c r="K24" s="120" t="s">
        <v>165</v>
      </c>
      <c r="L24" s="285" t="s">
        <v>208</v>
      </c>
      <c r="M24" s="285"/>
      <c r="N24" s="285"/>
      <c r="O24" s="285"/>
      <c r="P24" s="285"/>
      <c r="Q24" s="285"/>
      <c r="R24" s="285"/>
      <c r="S24" s="285"/>
      <c r="T24" s="285"/>
    </row>
    <row r="25" spans="1:21" ht="6" customHeight="1" x14ac:dyDescent="0.2">
      <c r="A25" s="36"/>
      <c r="B25" s="40"/>
      <c r="C25" s="42"/>
      <c r="D25" s="42"/>
      <c r="E25" s="42"/>
      <c r="F25" s="42"/>
      <c r="G25" s="42"/>
      <c r="H25" s="42"/>
      <c r="I25" s="42"/>
      <c r="J25" s="43"/>
      <c r="L25" s="285"/>
      <c r="M25" s="285"/>
      <c r="N25" s="285"/>
      <c r="O25" s="285"/>
      <c r="P25" s="285"/>
      <c r="Q25" s="285"/>
      <c r="R25" s="285"/>
      <c r="S25" s="285"/>
      <c r="T25" s="285"/>
    </row>
    <row r="26" spans="1:21" ht="12" customHeight="1" x14ac:dyDescent="0.2">
      <c r="A26" s="36"/>
      <c r="B26" s="40" t="s">
        <v>4</v>
      </c>
      <c r="C26" s="214"/>
      <c r="D26" s="214"/>
      <c r="E26" s="214"/>
      <c r="F26" s="214"/>
      <c r="G26" s="214"/>
      <c r="H26" s="214"/>
      <c r="I26" s="214"/>
      <c r="J26" s="37"/>
      <c r="L26" s="285"/>
      <c r="M26" s="285"/>
      <c r="N26" s="285"/>
      <c r="O26" s="285"/>
      <c r="P26" s="285"/>
      <c r="Q26" s="285"/>
      <c r="R26" s="285"/>
      <c r="S26" s="285"/>
      <c r="T26" s="285"/>
    </row>
    <row r="27" spans="1:21" ht="6" customHeight="1" x14ac:dyDescent="0.2">
      <c r="A27" s="36"/>
      <c r="B27" s="40"/>
      <c r="C27" s="42"/>
      <c r="D27" s="51"/>
      <c r="E27" s="42"/>
      <c r="F27" s="42"/>
      <c r="G27" s="42"/>
      <c r="H27" s="42"/>
      <c r="I27" s="42"/>
      <c r="J27" s="43"/>
      <c r="M27" s="119"/>
      <c r="N27" s="119"/>
      <c r="O27" s="119"/>
      <c r="P27" s="119"/>
      <c r="Q27" s="119"/>
      <c r="R27" s="119"/>
      <c r="S27" s="119"/>
      <c r="T27" s="119"/>
    </row>
    <row r="28" spans="1:21" ht="12" customHeight="1" x14ac:dyDescent="0.2">
      <c r="A28" s="36"/>
      <c r="B28" s="40" t="s">
        <v>9</v>
      </c>
      <c r="C28" s="19"/>
      <c r="D28" s="40" t="s">
        <v>10</v>
      </c>
      <c r="E28" s="214"/>
      <c r="F28" s="214"/>
      <c r="G28" s="47" t="s">
        <v>5</v>
      </c>
      <c r="H28" s="214"/>
      <c r="I28" s="214"/>
      <c r="J28" s="37"/>
      <c r="K28" s="120" t="s">
        <v>165</v>
      </c>
      <c r="L28" s="164" t="s">
        <v>182</v>
      </c>
      <c r="M28" s="166"/>
      <c r="N28" s="166"/>
      <c r="O28" s="166"/>
      <c r="P28" s="166"/>
      <c r="Q28" s="166"/>
      <c r="R28" s="166"/>
      <c r="S28" s="166"/>
      <c r="T28" s="166"/>
    </row>
    <row r="29" spans="1:21" ht="6" customHeight="1" x14ac:dyDescent="0.2">
      <c r="A29" s="36"/>
      <c r="B29" s="40"/>
      <c r="C29" s="42"/>
      <c r="D29" s="42"/>
      <c r="E29" s="42"/>
      <c r="F29" s="42"/>
      <c r="G29" s="42"/>
      <c r="H29" s="42"/>
      <c r="I29" s="42"/>
      <c r="J29" s="43"/>
      <c r="L29" s="166"/>
      <c r="M29" s="166"/>
      <c r="N29" s="166"/>
      <c r="O29" s="166"/>
      <c r="P29" s="166"/>
      <c r="Q29" s="166"/>
      <c r="R29" s="166"/>
      <c r="S29" s="166"/>
      <c r="T29" s="166"/>
    </row>
    <row r="30" spans="1:21" ht="12" customHeight="1" x14ac:dyDescent="0.2">
      <c r="A30" s="36"/>
      <c r="B30" s="40" t="s">
        <v>6</v>
      </c>
      <c r="C30" s="214"/>
      <c r="D30" s="214"/>
      <c r="E30" s="52" t="s">
        <v>7</v>
      </c>
      <c r="F30" s="214"/>
      <c r="G30" s="214"/>
      <c r="H30" s="214"/>
      <c r="I30" s="214"/>
      <c r="J30" s="37"/>
      <c r="L30" s="166"/>
      <c r="M30" s="166"/>
      <c r="N30" s="166"/>
      <c r="O30" s="166"/>
      <c r="P30" s="166"/>
      <c r="Q30" s="166"/>
      <c r="R30" s="166"/>
      <c r="S30" s="166"/>
      <c r="T30" s="166"/>
    </row>
    <row r="31" spans="1:21" s="54" customFormat="1" ht="6" customHeight="1" x14ac:dyDescent="0.2">
      <c r="A31" s="53"/>
      <c r="C31" s="21"/>
      <c r="D31" s="21"/>
      <c r="E31" s="21"/>
      <c r="F31" s="21"/>
      <c r="G31" s="21"/>
      <c r="H31" s="21"/>
      <c r="I31" s="21"/>
      <c r="J31" s="55"/>
      <c r="L31" s="166"/>
      <c r="M31" s="166"/>
      <c r="N31" s="166"/>
      <c r="O31" s="166"/>
      <c r="P31" s="166"/>
      <c r="Q31" s="166"/>
      <c r="R31" s="166"/>
      <c r="S31" s="166"/>
      <c r="T31" s="166"/>
    </row>
    <row r="32" spans="1:21" s="54" customFormat="1" ht="11.25" customHeight="1" x14ac:dyDescent="0.2">
      <c r="A32" s="53"/>
      <c r="B32" s="124" t="s">
        <v>204</v>
      </c>
      <c r="D32" s="56"/>
      <c r="E32" s="56"/>
      <c r="F32" s="56"/>
      <c r="G32" s="56"/>
      <c r="H32" s="56"/>
      <c r="I32" s="56"/>
      <c r="J32" s="55"/>
      <c r="K32" s="120" t="s">
        <v>165</v>
      </c>
      <c r="L32" s="278" t="s">
        <v>184</v>
      </c>
      <c r="M32" s="278"/>
      <c r="N32" s="278"/>
      <c r="O32" s="278"/>
      <c r="P32" s="278"/>
      <c r="Q32" s="278"/>
      <c r="R32" s="278"/>
      <c r="S32" s="278"/>
      <c r="T32" s="278"/>
    </row>
    <row r="33" spans="1:27" ht="6" customHeight="1" thickBot="1" x14ac:dyDescent="0.25">
      <c r="A33" s="38"/>
      <c r="J33" s="57"/>
    </row>
    <row r="34" spans="1:27" s="82" customFormat="1" ht="12.95" customHeight="1" thickTop="1" thickBot="1" x14ac:dyDescent="0.3">
      <c r="A34" s="275" t="s">
        <v>158</v>
      </c>
      <c r="B34" s="276"/>
      <c r="C34" s="276"/>
      <c r="D34" s="276"/>
      <c r="E34" s="276"/>
      <c r="F34" s="276"/>
      <c r="G34" s="276"/>
      <c r="H34" s="276"/>
      <c r="I34" s="276"/>
      <c r="J34" s="277"/>
      <c r="K34" s="106"/>
      <c r="L34" s="189" t="s">
        <v>102</v>
      </c>
      <c r="M34" s="190"/>
      <c r="N34" s="190"/>
      <c r="O34" s="190"/>
      <c r="P34" s="190"/>
      <c r="Q34" s="190"/>
      <c r="R34" s="190"/>
      <c r="S34" s="190"/>
      <c r="T34" s="190"/>
    </row>
    <row r="35" spans="1:27" ht="6" customHeight="1" thickTop="1" x14ac:dyDescent="0.2">
      <c r="A35" s="38"/>
      <c r="C35" s="108"/>
      <c r="I35" s="4"/>
      <c r="J35" s="57"/>
      <c r="T35" s="152"/>
    </row>
    <row r="36" spans="1:27" ht="12" customHeight="1" x14ac:dyDescent="0.2">
      <c r="A36" s="38"/>
      <c r="C36" s="88" t="s">
        <v>159</v>
      </c>
      <c r="D36" s="11"/>
      <c r="E36" s="109" t="s">
        <v>30</v>
      </c>
      <c r="G36" s="110" t="s">
        <v>72</v>
      </c>
      <c r="H36" s="281"/>
      <c r="I36" s="281"/>
      <c r="J36" s="57"/>
      <c r="K36" s="120" t="s">
        <v>165</v>
      </c>
      <c r="L36" s="154" t="s">
        <v>162</v>
      </c>
      <c r="M36" s="169"/>
      <c r="N36" s="188"/>
      <c r="Q36" s="191"/>
    </row>
    <row r="37" spans="1:27" ht="6" customHeight="1" x14ac:dyDescent="0.2">
      <c r="A37" s="38"/>
      <c r="C37" s="108"/>
      <c r="I37" s="4"/>
      <c r="J37" s="57"/>
      <c r="T37" s="152"/>
    </row>
    <row r="38" spans="1:27" ht="12" customHeight="1" x14ac:dyDescent="0.2">
      <c r="A38" s="38"/>
      <c r="C38" s="88" t="s">
        <v>160</v>
      </c>
      <c r="D38" s="11"/>
      <c r="E38" s="109" t="s">
        <v>161</v>
      </c>
      <c r="G38" s="110"/>
      <c r="H38" s="110"/>
      <c r="I38" s="110"/>
      <c r="J38" s="57"/>
      <c r="K38" s="120" t="s">
        <v>165</v>
      </c>
      <c r="L38" s="154" t="s">
        <v>183</v>
      </c>
      <c r="M38" s="188"/>
      <c r="Q38" s="191"/>
    </row>
    <row r="39" spans="1:27" ht="6" customHeight="1" x14ac:dyDescent="0.2">
      <c r="A39" s="38"/>
      <c r="C39" s="108"/>
      <c r="I39" s="4"/>
      <c r="J39" s="57"/>
      <c r="M39" s="119"/>
      <c r="N39" s="119"/>
      <c r="O39" s="119"/>
      <c r="P39" s="119"/>
      <c r="Q39" s="119"/>
      <c r="R39" s="119"/>
      <c r="S39" s="119"/>
      <c r="T39" s="119"/>
    </row>
    <row r="40" spans="1:27" customFormat="1" ht="12" customHeight="1" x14ac:dyDescent="0.25">
      <c r="A40" s="61"/>
      <c r="B40" s="5"/>
      <c r="C40" s="88" t="s">
        <v>170</v>
      </c>
      <c r="D40" s="102"/>
      <c r="E40" s="5"/>
      <c r="F40" s="5"/>
      <c r="G40" s="68" t="str">
        <f>IF(D40="SI","CUPS del suministro existente:","")</f>
        <v/>
      </c>
      <c r="H40" s="254"/>
      <c r="I40" s="254"/>
      <c r="J40" s="63"/>
      <c r="K40" s="120" t="s">
        <v>165</v>
      </c>
      <c r="L40" s="215" t="s">
        <v>164</v>
      </c>
      <c r="M40" s="215"/>
      <c r="N40" s="215"/>
      <c r="O40" s="215"/>
      <c r="P40" s="215"/>
      <c r="Q40" s="215"/>
      <c r="R40" s="215"/>
      <c r="S40" s="215"/>
      <c r="T40" s="215"/>
      <c r="U40" s="9"/>
      <c r="V40" s="5"/>
      <c r="W40" s="62"/>
      <c r="X40" s="62"/>
      <c r="Y40" s="62"/>
      <c r="Z40" s="62"/>
      <c r="AA40" s="62"/>
    </row>
    <row r="41" spans="1:27" ht="6" customHeight="1" thickBot="1" x14ac:dyDescent="0.25">
      <c r="A41" s="38"/>
      <c r="J41" s="57"/>
      <c r="L41" s="283"/>
      <c r="M41" s="283"/>
      <c r="N41" s="283"/>
      <c r="O41" s="283"/>
      <c r="P41" s="283"/>
      <c r="Q41" s="283"/>
      <c r="R41" s="283"/>
      <c r="S41" s="283"/>
      <c r="T41" s="283"/>
    </row>
    <row r="42" spans="1:27" s="82" customFormat="1" ht="12.95" customHeight="1" thickTop="1" thickBot="1" x14ac:dyDescent="0.3">
      <c r="A42" s="275" t="s">
        <v>25</v>
      </c>
      <c r="B42" s="276"/>
      <c r="C42" s="276"/>
      <c r="D42" s="276"/>
      <c r="E42" s="276"/>
      <c r="F42" s="276"/>
      <c r="G42" s="276"/>
      <c r="H42" s="276"/>
      <c r="I42" s="276"/>
      <c r="J42" s="277"/>
      <c r="K42" s="106"/>
      <c r="L42" s="189" t="s">
        <v>102</v>
      </c>
      <c r="M42" s="190"/>
      <c r="N42" s="190"/>
      <c r="O42" s="190"/>
      <c r="P42" s="190"/>
      <c r="Q42" s="190"/>
      <c r="R42" s="190"/>
      <c r="S42" s="190"/>
      <c r="T42" s="190"/>
    </row>
    <row r="43" spans="1:27" ht="6" customHeight="1" thickTop="1" x14ac:dyDescent="0.2">
      <c r="A43" s="36"/>
      <c r="B43" s="4"/>
      <c r="C43" s="4"/>
      <c r="D43" s="4"/>
      <c r="E43" s="4"/>
      <c r="F43" s="4"/>
      <c r="G43" s="4"/>
      <c r="H43" s="4"/>
      <c r="I43" s="4"/>
      <c r="J43" s="37"/>
      <c r="L43" s="152"/>
      <c r="M43" s="152"/>
      <c r="N43" s="152"/>
      <c r="O43" s="152"/>
      <c r="P43" s="152"/>
      <c r="Q43" s="152"/>
      <c r="R43" s="152"/>
      <c r="S43" s="152"/>
      <c r="T43" s="152"/>
    </row>
    <row r="44" spans="1:27" ht="12" customHeight="1" x14ac:dyDescent="0.2">
      <c r="A44" s="36"/>
      <c r="C44" s="88" t="s">
        <v>17</v>
      </c>
      <c r="D44" s="246"/>
      <c r="E44" s="246"/>
      <c r="F44" s="246"/>
      <c r="G44" s="246"/>
      <c r="H44" s="246"/>
      <c r="I44" s="246"/>
      <c r="J44" s="107"/>
      <c r="K44" s="120" t="s">
        <v>165</v>
      </c>
      <c r="L44" s="215" t="s">
        <v>91</v>
      </c>
      <c r="M44" s="287"/>
      <c r="N44" s="287"/>
      <c r="O44" s="287"/>
      <c r="P44" s="287"/>
      <c r="Q44" s="287"/>
      <c r="R44" s="287"/>
      <c r="S44" s="192"/>
      <c r="T44" s="193"/>
    </row>
    <row r="45" spans="1:27" ht="6" customHeight="1" x14ac:dyDescent="0.2">
      <c r="A45" s="38"/>
      <c r="C45" s="108"/>
      <c r="I45" s="4"/>
      <c r="J45" s="57"/>
      <c r="T45" s="152"/>
    </row>
    <row r="46" spans="1:27" ht="12" customHeight="1" x14ac:dyDescent="0.2">
      <c r="A46" s="38"/>
      <c r="C46" s="110" t="s">
        <v>85</v>
      </c>
      <c r="D46" s="286"/>
      <c r="E46" s="286"/>
      <c r="F46" s="286"/>
      <c r="G46" s="286"/>
      <c r="H46" s="286"/>
      <c r="I46" s="286"/>
      <c r="J46" s="57"/>
      <c r="K46" s="120" t="s">
        <v>165</v>
      </c>
      <c r="L46" s="215" t="s">
        <v>171</v>
      </c>
      <c r="M46" s="215"/>
      <c r="N46" s="215"/>
      <c r="O46" s="215"/>
      <c r="P46" s="215"/>
      <c r="Q46" s="215"/>
      <c r="R46" s="215"/>
      <c r="S46" s="215"/>
      <c r="T46" s="215"/>
    </row>
    <row r="47" spans="1:27" ht="12.75" customHeight="1" x14ac:dyDescent="0.2">
      <c r="A47" s="38"/>
      <c r="C47" s="110" t="s">
        <v>186</v>
      </c>
      <c r="D47" s="272" t="s">
        <v>205</v>
      </c>
      <c r="E47" s="272"/>
      <c r="F47" s="272"/>
      <c r="G47" s="272"/>
      <c r="H47" s="272"/>
      <c r="I47" s="272"/>
      <c r="J47" s="57"/>
      <c r="L47" s="215"/>
      <c r="M47" s="215"/>
      <c r="N47" s="215"/>
      <c r="O47" s="215"/>
      <c r="P47" s="215"/>
      <c r="Q47" s="215"/>
      <c r="R47" s="215"/>
      <c r="S47" s="215"/>
      <c r="T47" s="215"/>
    </row>
    <row r="48" spans="1:27" ht="12.75" customHeight="1" x14ac:dyDescent="0.2">
      <c r="A48" s="38"/>
      <c r="C48" s="129"/>
      <c r="D48" s="272"/>
      <c r="E48" s="272"/>
      <c r="F48" s="272"/>
      <c r="G48" s="272"/>
      <c r="H48" s="272"/>
      <c r="I48" s="272"/>
      <c r="J48" s="57"/>
      <c r="L48" s="157"/>
      <c r="M48" s="157"/>
      <c r="N48" s="157"/>
      <c r="O48" s="157"/>
      <c r="P48" s="157"/>
      <c r="Q48" s="157"/>
      <c r="R48" s="157"/>
      <c r="S48" s="157"/>
      <c r="T48" s="157"/>
    </row>
    <row r="49" spans="1:27" ht="12.75" customHeight="1" x14ac:dyDescent="0.2">
      <c r="A49" s="38"/>
      <c r="C49" s="21"/>
      <c r="D49" s="272"/>
      <c r="E49" s="272"/>
      <c r="F49" s="272"/>
      <c r="G49" s="272"/>
      <c r="H49" s="272"/>
      <c r="I49" s="272"/>
      <c r="J49" s="57"/>
      <c r="L49" s="119"/>
      <c r="M49" s="119"/>
      <c r="N49" s="119"/>
      <c r="O49" s="119"/>
      <c r="P49" s="119"/>
      <c r="Q49" s="119"/>
      <c r="R49" s="119"/>
      <c r="S49" s="119"/>
      <c r="T49" s="119"/>
    </row>
    <row r="50" spans="1:27" ht="6" customHeight="1" x14ac:dyDescent="0.2">
      <c r="A50" s="38"/>
      <c r="D50" s="130"/>
      <c r="E50" s="130"/>
      <c r="F50" s="130"/>
      <c r="G50" s="130"/>
      <c r="H50" s="130"/>
      <c r="I50" s="130"/>
      <c r="J50" s="57"/>
      <c r="L50" s="119"/>
      <c r="M50" s="119"/>
      <c r="N50" s="119"/>
      <c r="O50" s="119"/>
      <c r="P50" s="119"/>
      <c r="Q50" s="119"/>
      <c r="R50" s="119"/>
      <c r="S50" s="119"/>
      <c r="T50" s="119"/>
    </row>
    <row r="51" spans="1:27" ht="12.75" customHeight="1" x14ac:dyDescent="0.2">
      <c r="A51" s="38"/>
      <c r="C51" s="65"/>
      <c r="D51" s="65"/>
      <c r="E51" s="65"/>
      <c r="F51" s="65"/>
      <c r="G51" s="65" t="s">
        <v>163</v>
      </c>
      <c r="H51" s="102" t="s">
        <v>90</v>
      </c>
      <c r="I51" s="118"/>
      <c r="J51" s="57"/>
      <c r="K51" s="120" t="s">
        <v>165</v>
      </c>
      <c r="L51" s="215" t="s">
        <v>177</v>
      </c>
      <c r="M51" s="215"/>
      <c r="N51" s="215"/>
      <c r="O51" s="215"/>
      <c r="P51" s="215"/>
      <c r="Q51" s="215"/>
      <c r="R51" s="215"/>
      <c r="S51" s="215"/>
      <c r="T51" s="215"/>
    </row>
    <row r="52" spans="1:27" ht="6" customHeight="1" x14ac:dyDescent="0.2">
      <c r="A52" s="38"/>
      <c r="J52" s="57"/>
      <c r="L52" s="119"/>
      <c r="M52" s="119"/>
      <c r="N52" s="119"/>
      <c r="O52" s="119"/>
      <c r="P52" s="119"/>
      <c r="Q52" s="119"/>
      <c r="R52" s="119"/>
      <c r="S52" s="119"/>
      <c r="T52" s="119"/>
    </row>
    <row r="53" spans="1:27" s="113" customFormat="1" ht="12.95" customHeight="1" x14ac:dyDescent="0.2">
      <c r="A53" s="111"/>
      <c r="B53" s="224" t="s">
        <v>26</v>
      </c>
      <c r="C53" s="224"/>
      <c r="D53" s="224"/>
      <c r="E53" s="224"/>
      <c r="F53" s="224"/>
      <c r="G53" s="224"/>
      <c r="H53" s="224"/>
      <c r="I53" s="224"/>
      <c r="J53" s="112"/>
      <c r="K53" s="186"/>
      <c r="L53" s="187" t="s">
        <v>103</v>
      </c>
      <c r="M53" s="187"/>
      <c r="N53" s="187"/>
      <c r="O53" s="187"/>
      <c r="P53" s="187"/>
      <c r="Q53" s="187"/>
      <c r="R53" s="187"/>
      <c r="S53" s="187"/>
      <c r="T53" s="187"/>
    </row>
    <row r="54" spans="1:27" ht="6" customHeight="1" x14ac:dyDescent="0.2">
      <c r="A54" s="36"/>
      <c r="B54" s="89"/>
      <c r="C54" s="42"/>
      <c r="D54" s="42"/>
      <c r="E54" s="42"/>
      <c r="F54" s="42"/>
      <c r="G54" s="42"/>
      <c r="H54" s="42"/>
      <c r="I54" s="42"/>
      <c r="J54" s="43"/>
      <c r="L54" s="169"/>
      <c r="M54" s="156"/>
      <c r="N54" s="156"/>
      <c r="O54" s="156"/>
      <c r="P54" s="156"/>
      <c r="Q54" s="156"/>
      <c r="R54" s="156"/>
      <c r="S54" s="156"/>
      <c r="T54" s="156"/>
    </row>
    <row r="55" spans="1:27" ht="12" customHeight="1" x14ac:dyDescent="0.2">
      <c r="A55" s="36"/>
      <c r="B55" s="40" t="s">
        <v>4</v>
      </c>
      <c r="C55" s="246"/>
      <c r="D55" s="246"/>
      <c r="E55" s="246"/>
      <c r="F55" s="246"/>
      <c r="G55" s="246"/>
      <c r="H55" s="88" t="s">
        <v>8</v>
      </c>
      <c r="I55" s="12"/>
      <c r="J55" s="37"/>
      <c r="K55" s="120" t="s">
        <v>165</v>
      </c>
      <c r="L55" s="215" t="s">
        <v>92</v>
      </c>
      <c r="M55" s="215"/>
      <c r="N55" s="215"/>
      <c r="O55" s="215"/>
      <c r="P55" s="215"/>
      <c r="Q55" s="215"/>
      <c r="R55" s="215"/>
      <c r="S55" s="215"/>
      <c r="T55" s="215"/>
    </row>
    <row r="56" spans="1:27" ht="6" customHeight="1" x14ac:dyDescent="0.2">
      <c r="A56" s="36"/>
      <c r="B56" s="88"/>
      <c r="C56" s="42"/>
      <c r="D56" s="42"/>
      <c r="E56" s="42"/>
      <c r="F56" s="42"/>
      <c r="G56" s="42"/>
      <c r="H56" s="42"/>
      <c r="I56" s="42"/>
      <c r="J56" s="43"/>
      <c r="L56" s="119"/>
      <c r="M56" s="119"/>
      <c r="N56" s="119"/>
      <c r="O56" s="119"/>
      <c r="P56" s="119"/>
      <c r="Q56" s="119"/>
      <c r="R56" s="119"/>
      <c r="S56" s="119"/>
      <c r="T56" s="119"/>
    </row>
    <row r="57" spans="1:27" ht="12" customHeight="1" x14ac:dyDescent="0.2">
      <c r="A57" s="36"/>
      <c r="B57" s="40" t="s">
        <v>18</v>
      </c>
      <c r="C57" s="246"/>
      <c r="D57" s="246"/>
      <c r="F57" s="40" t="s">
        <v>198</v>
      </c>
      <c r="G57" s="246"/>
      <c r="H57" s="246"/>
      <c r="I57" s="246"/>
      <c r="J57" s="107"/>
      <c r="K57" s="120" t="s">
        <v>165</v>
      </c>
      <c r="L57" s="282" t="s">
        <v>199</v>
      </c>
      <c r="M57" s="282"/>
      <c r="N57" s="282"/>
      <c r="O57" s="282"/>
      <c r="P57" s="282"/>
      <c r="Q57" s="282"/>
      <c r="R57" s="282"/>
      <c r="S57" s="282"/>
      <c r="T57" s="282"/>
    </row>
    <row r="58" spans="1:27" ht="6" customHeight="1" x14ac:dyDescent="0.2">
      <c r="A58" s="36"/>
      <c r="B58" s="40"/>
      <c r="C58" s="42"/>
      <c r="D58" s="42"/>
      <c r="E58" s="42"/>
      <c r="F58" s="42"/>
      <c r="G58" s="42"/>
      <c r="H58" s="42"/>
      <c r="I58" s="42"/>
      <c r="J58" s="43"/>
      <c r="L58" s="194"/>
      <c r="M58" s="194"/>
      <c r="N58" s="194"/>
      <c r="O58" s="194"/>
      <c r="P58" s="194"/>
      <c r="Q58" s="194"/>
      <c r="R58" s="194"/>
      <c r="S58" s="194"/>
      <c r="T58" s="194"/>
    </row>
    <row r="59" spans="1:27" ht="12" customHeight="1" x14ac:dyDescent="0.2">
      <c r="A59" s="36"/>
      <c r="C59" s="135" t="s">
        <v>200</v>
      </c>
      <c r="D59" s="40" t="s">
        <v>20</v>
      </c>
      <c r="E59" s="12"/>
      <c r="F59" s="89" t="s">
        <v>21</v>
      </c>
      <c r="G59" s="12"/>
      <c r="H59" s="89" t="s">
        <v>22</v>
      </c>
      <c r="I59" s="12"/>
      <c r="J59" s="37"/>
      <c r="K59" s="120"/>
      <c r="L59" s="215" t="s">
        <v>168</v>
      </c>
      <c r="M59" s="215"/>
      <c r="N59" s="215"/>
      <c r="O59" s="215"/>
      <c r="P59" s="215"/>
      <c r="Q59" s="215"/>
      <c r="R59" s="215"/>
      <c r="S59" s="215"/>
      <c r="T59" s="215"/>
      <c r="U59" s="5"/>
    </row>
    <row r="60" spans="1:27" ht="6" customHeight="1" x14ac:dyDescent="0.2">
      <c r="A60" s="36"/>
      <c r="B60" s="88"/>
      <c r="C60" s="42"/>
      <c r="D60" s="42"/>
      <c r="E60" s="42"/>
      <c r="F60" s="42"/>
      <c r="G60" s="42"/>
      <c r="H60" s="42"/>
      <c r="I60" s="42"/>
      <c r="J60" s="43"/>
      <c r="L60" s="215"/>
      <c r="M60" s="215"/>
      <c r="N60" s="215"/>
      <c r="O60" s="215"/>
      <c r="P60" s="215"/>
      <c r="Q60" s="215"/>
      <c r="R60" s="215"/>
      <c r="S60" s="215"/>
      <c r="T60" s="215"/>
    </row>
    <row r="61" spans="1:27" customFormat="1" ht="12" customHeight="1" x14ac:dyDescent="0.25">
      <c r="A61" s="61"/>
      <c r="B61" s="67"/>
      <c r="C61" s="65" t="s">
        <v>167</v>
      </c>
      <c r="D61" s="217" t="s">
        <v>0</v>
      </c>
      <c r="E61" s="217"/>
      <c r="F61" s="217"/>
      <c r="G61" s="217"/>
      <c r="H61" s="217"/>
      <c r="I61" s="217"/>
      <c r="J61" s="66"/>
      <c r="K61" s="120" t="s">
        <v>165</v>
      </c>
      <c r="L61" s="215"/>
      <c r="M61" s="215"/>
      <c r="N61" s="215"/>
      <c r="O61" s="215"/>
      <c r="P61" s="215"/>
      <c r="Q61" s="215"/>
      <c r="R61" s="215"/>
      <c r="S61" s="215"/>
      <c r="T61" s="215"/>
      <c r="U61" s="64"/>
      <c r="V61" s="62"/>
      <c r="W61" s="62"/>
      <c r="X61" s="62"/>
      <c r="Y61" s="62"/>
      <c r="Z61" s="62"/>
      <c r="AA61" s="62"/>
    </row>
    <row r="62" spans="1:27" ht="6" customHeight="1" x14ac:dyDescent="0.2">
      <c r="A62" s="36"/>
      <c r="B62" s="49"/>
      <c r="C62" s="49"/>
      <c r="D62" s="49"/>
      <c r="E62" s="49"/>
      <c r="F62" s="49"/>
      <c r="G62" s="49"/>
      <c r="H62" s="49"/>
      <c r="I62" s="49"/>
      <c r="J62" s="50"/>
      <c r="L62" s="194"/>
      <c r="M62" s="194"/>
      <c r="N62" s="194"/>
      <c r="O62" s="194"/>
      <c r="P62" s="194"/>
      <c r="Q62" s="194"/>
      <c r="R62" s="194"/>
      <c r="S62" s="194"/>
      <c r="T62" s="194"/>
    </row>
    <row r="63" spans="1:27" s="10" customFormat="1" ht="12.95" customHeight="1" x14ac:dyDescent="0.2">
      <c r="A63" s="115"/>
      <c r="B63" s="224" t="s">
        <v>73</v>
      </c>
      <c r="C63" s="224"/>
      <c r="D63" s="224"/>
      <c r="E63" s="224"/>
      <c r="F63" s="224"/>
      <c r="G63" s="224"/>
      <c r="H63" s="224"/>
      <c r="I63" s="224"/>
      <c r="J63" s="39"/>
      <c r="K63" s="34"/>
      <c r="L63" s="195" t="s">
        <v>104</v>
      </c>
      <c r="M63" s="196"/>
      <c r="N63" s="196"/>
      <c r="O63" s="196"/>
      <c r="P63" s="196"/>
      <c r="Q63" s="196"/>
      <c r="R63" s="196"/>
      <c r="S63" s="196"/>
      <c r="T63" s="196"/>
    </row>
    <row r="64" spans="1:27" ht="6" customHeight="1" x14ac:dyDescent="0.2">
      <c r="A64" s="38"/>
      <c r="I64" s="4"/>
      <c r="J64" s="57"/>
      <c r="T64" s="152"/>
    </row>
    <row r="65" spans="1:20" ht="12" customHeight="1" x14ac:dyDescent="0.2">
      <c r="A65" s="38"/>
      <c r="B65" s="110" t="s">
        <v>84</v>
      </c>
      <c r="C65" s="284"/>
      <c r="D65" s="284"/>
      <c r="E65" s="109"/>
      <c r="F65" s="109"/>
      <c r="H65" s="109"/>
      <c r="I65" s="109"/>
      <c r="J65" s="57"/>
      <c r="K65" s="120" t="s">
        <v>165</v>
      </c>
      <c r="L65" s="197" t="s">
        <v>105</v>
      </c>
      <c r="M65" s="191"/>
      <c r="N65" s="198"/>
      <c r="O65" s="198"/>
      <c r="P65" s="198"/>
      <c r="R65" s="198"/>
      <c r="S65" s="198"/>
      <c r="T65" s="198"/>
    </row>
    <row r="66" spans="1:20" ht="6" customHeight="1" x14ac:dyDescent="0.2">
      <c r="A66" s="38"/>
      <c r="B66" s="108"/>
      <c r="J66" s="57"/>
    </row>
    <row r="67" spans="1:20" s="10" customFormat="1" ht="12" customHeight="1" x14ac:dyDescent="0.2">
      <c r="A67" s="115"/>
      <c r="B67" s="114" t="s">
        <v>19</v>
      </c>
      <c r="C67" s="5"/>
      <c r="D67" s="5"/>
      <c r="E67" s="5"/>
      <c r="F67" s="5"/>
      <c r="G67" s="5"/>
      <c r="H67" s="5"/>
      <c r="I67" s="5"/>
      <c r="J67" s="39"/>
      <c r="K67" s="9"/>
      <c r="L67" s="199"/>
      <c r="M67" s="151"/>
      <c r="N67" s="151"/>
      <c r="O67" s="151"/>
      <c r="P67" s="151"/>
      <c r="Q67" s="151"/>
      <c r="R67" s="151"/>
      <c r="S67" s="151"/>
      <c r="T67" s="151"/>
    </row>
    <row r="68" spans="1:20" ht="6" customHeight="1" x14ac:dyDescent="0.2">
      <c r="A68" s="36"/>
      <c r="B68" s="88"/>
      <c r="C68" s="42"/>
      <c r="D68" s="42"/>
      <c r="E68" s="42"/>
      <c r="F68" s="42"/>
      <c r="G68" s="42"/>
      <c r="H68" s="42"/>
      <c r="I68" s="42"/>
      <c r="J68" s="43"/>
      <c r="L68" s="199"/>
    </row>
    <row r="69" spans="1:20" ht="12" customHeight="1" x14ac:dyDescent="0.2">
      <c r="A69" s="38"/>
      <c r="B69" s="40" t="s">
        <v>20</v>
      </c>
      <c r="C69" s="12"/>
      <c r="D69" s="88" t="s">
        <v>21</v>
      </c>
      <c r="E69" s="246"/>
      <c r="F69" s="246"/>
      <c r="G69" s="88" t="s">
        <v>22</v>
      </c>
      <c r="H69" s="246"/>
      <c r="I69" s="246"/>
      <c r="J69" s="57"/>
      <c r="L69" s="162"/>
      <c r="M69" s="152"/>
      <c r="N69" s="169"/>
      <c r="O69" s="152"/>
      <c r="P69" s="152"/>
      <c r="Q69" s="169"/>
      <c r="R69" s="152"/>
      <c r="S69" s="152"/>
      <c r="T69" s="152"/>
    </row>
    <row r="70" spans="1:20" ht="6" customHeight="1" x14ac:dyDescent="0.2">
      <c r="A70" s="38"/>
      <c r="J70" s="57"/>
    </row>
    <row r="71" spans="1:20" ht="12" customHeight="1" x14ac:dyDescent="0.2">
      <c r="A71" s="38"/>
      <c r="C71" s="40" t="s">
        <v>106</v>
      </c>
      <c r="D71" s="273"/>
      <c r="E71" s="273"/>
      <c r="F71" s="273"/>
      <c r="G71" s="273"/>
      <c r="H71" s="273"/>
      <c r="I71" s="273"/>
      <c r="J71" s="57"/>
      <c r="L71" s="162"/>
      <c r="M71" s="152"/>
      <c r="N71" s="169"/>
      <c r="O71" s="152"/>
      <c r="P71" s="152"/>
      <c r="Q71" s="169"/>
      <c r="R71" s="152"/>
      <c r="S71" s="152"/>
      <c r="T71" s="152"/>
    </row>
    <row r="72" spans="1:20" ht="12" customHeight="1" x14ac:dyDescent="0.2">
      <c r="A72" s="38"/>
      <c r="B72" s="40"/>
      <c r="C72" s="6"/>
      <c r="D72" s="273"/>
      <c r="E72" s="273"/>
      <c r="F72" s="273"/>
      <c r="G72" s="273"/>
      <c r="H72" s="273"/>
      <c r="I72" s="273"/>
      <c r="J72" s="57"/>
      <c r="L72" s="162"/>
      <c r="M72" s="152"/>
      <c r="N72" s="169"/>
      <c r="O72" s="152"/>
      <c r="P72" s="152"/>
      <c r="Q72" s="169"/>
      <c r="R72" s="152"/>
      <c r="S72" s="152"/>
      <c r="T72" s="152"/>
    </row>
    <row r="73" spans="1:20" ht="12" customHeight="1" x14ac:dyDescent="0.2">
      <c r="A73" s="38"/>
      <c r="B73" s="40"/>
      <c r="C73" s="6"/>
      <c r="D73" s="273"/>
      <c r="E73" s="273"/>
      <c r="F73" s="273"/>
      <c r="G73" s="273"/>
      <c r="H73" s="273"/>
      <c r="I73" s="273"/>
      <c r="J73" s="57"/>
      <c r="L73" s="21"/>
      <c r="M73" s="21"/>
      <c r="N73" s="21"/>
      <c r="O73" s="21"/>
      <c r="P73" s="21"/>
      <c r="Q73" s="21"/>
      <c r="R73" s="21"/>
      <c r="S73" s="21"/>
      <c r="T73" s="21"/>
    </row>
    <row r="74" spans="1:20" ht="6" customHeight="1" thickBot="1" x14ac:dyDescent="0.25">
      <c r="A74" s="126"/>
      <c r="B74" s="127"/>
      <c r="C74" s="127"/>
      <c r="D74" s="127"/>
      <c r="E74" s="127"/>
      <c r="F74" s="127"/>
      <c r="G74" s="127"/>
      <c r="H74" s="127"/>
      <c r="I74" s="127"/>
      <c r="J74" s="128"/>
    </row>
    <row r="75" spans="1:20" ht="12.95" customHeight="1" thickTop="1" thickBot="1" x14ac:dyDescent="0.25">
      <c r="A75" s="239" t="s">
        <v>206</v>
      </c>
      <c r="B75" s="240"/>
      <c r="C75" s="240"/>
      <c r="D75" s="240"/>
      <c r="E75" s="240"/>
      <c r="F75" s="240"/>
      <c r="G75" s="240"/>
      <c r="H75" s="240"/>
      <c r="I75" s="240"/>
      <c r="J75" s="241"/>
      <c r="K75" s="34"/>
      <c r="L75" s="267" t="s">
        <v>108</v>
      </c>
      <c r="M75" s="267"/>
      <c r="N75" s="267"/>
      <c r="O75" s="267"/>
      <c r="P75" s="267"/>
      <c r="Q75" s="267"/>
      <c r="R75" s="267"/>
      <c r="S75" s="267"/>
      <c r="T75" s="267"/>
    </row>
    <row r="76" spans="1:20" ht="6" customHeight="1" thickTop="1" x14ac:dyDescent="0.2">
      <c r="A76" s="83"/>
      <c r="B76" s="84"/>
      <c r="C76" s="84"/>
      <c r="D76" s="84"/>
      <c r="E76" s="84"/>
      <c r="F76" s="131"/>
      <c r="G76" s="84"/>
      <c r="H76" s="84"/>
      <c r="I76" s="84"/>
      <c r="J76" s="85"/>
    </row>
    <row r="77" spans="1:20" x14ac:dyDescent="0.2">
      <c r="A77" s="36"/>
      <c r="B77" s="279" t="str">
        <f>IF(C24=0,"",Hoja1!E52)</f>
        <v/>
      </c>
      <c r="C77" s="279"/>
      <c r="D77" s="279"/>
      <c r="E77" s="279"/>
      <c r="F77" s="279"/>
      <c r="G77" s="279"/>
      <c r="H77" s="279"/>
      <c r="I77" s="279"/>
      <c r="J77" s="37"/>
      <c r="K77" s="120" t="s">
        <v>165</v>
      </c>
      <c r="L77" s="215" t="s">
        <v>109</v>
      </c>
      <c r="M77" s="215"/>
      <c r="N77" s="215"/>
      <c r="O77" s="215"/>
      <c r="P77" s="215"/>
      <c r="Q77" s="215"/>
      <c r="R77" s="215"/>
      <c r="S77" s="215"/>
      <c r="T77" s="215"/>
    </row>
    <row r="78" spans="1:20" s="9" customFormat="1" ht="226.5" customHeight="1" thickBot="1" x14ac:dyDescent="0.25">
      <c r="A78" s="86"/>
      <c r="B78" s="280" t="str">
        <f>IF(H51=Hoja1!B39,Hoja1!E54,Hoja1!E53)</f>
        <v>Plano de urbanización.
Parámetros de la ordenación urbanística (fichas de planeamiento).
Parámetros del sector (edificabilidad máxima del sector, superficie del sector, superficie computable del sector, índice de edificabilidad bruta del sector, densidad máxima de viviendas, reserva de vivienda protegida, reserva dotacional y zonas verdes, ratios W/m2 industria, asignación de potencia y tensión por parcela).
Parámetros de la parcela o edificación, indicando, como mínimo, tipo de consumo (viviendas, industria, comercial, dotacional, zonas verdes…), la asignación de potencia y el nivel de tensión propuesto de alimentación. Asimismo, se indicará si se requiere prever una potencia mínima para posible alimentación alternativa en BT. En el caso de viviendas se detallará el número de viviendas y su nivel de electrificación. En los casos de conexión a redes de baja tensión, plano con propuesta de ubicación de la Caja General de Protección (CGP).
Acreditación del agente urbanizador seleccionado dentro del planeamiento o responsable de la actuación urbanizadora.
Plano con propuesta de ubicación y características de local/terreno para centro de transformación o centro de seccionamiento en aquellas solicitudes que sea previsible la necesidad de su instalación y cesión al gestor de la red de distribución.</v>
      </c>
      <c r="C78" s="280"/>
      <c r="D78" s="280"/>
      <c r="E78" s="280"/>
      <c r="F78" s="280"/>
      <c r="G78" s="280"/>
      <c r="H78" s="280"/>
      <c r="I78" s="280"/>
      <c r="J78" s="37"/>
      <c r="L78" s="178"/>
      <c r="M78" s="156"/>
      <c r="N78" s="179"/>
      <c r="O78" s="162"/>
      <c r="P78" s="179"/>
      <c r="Q78" s="179"/>
      <c r="R78" s="179"/>
      <c r="S78" s="179"/>
      <c r="T78" s="179"/>
    </row>
    <row r="79" spans="1:20" ht="12.95" customHeight="1" thickTop="1" thickBot="1" x14ac:dyDescent="0.25">
      <c r="A79" s="210" t="s">
        <v>15</v>
      </c>
      <c r="B79" s="211"/>
      <c r="C79" s="211"/>
      <c r="D79" s="211"/>
      <c r="E79" s="211"/>
      <c r="F79" s="211"/>
      <c r="G79" s="211"/>
      <c r="H79" s="211"/>
      <c r="I79" s="211"/>
      <c r="J79" s="212"/>
      <c r="L79" s="267" t="s">
        <v>15</v>
      </c>
      <c r="M79" s="267"/>
      <c r="N79" s="267"/>
      <c r="O79" s="267"/>
      <c r="P79" s="267"/>
      <c r="Q79" s="267"/>
      <c r="R79" s="267"/>
      <c r="S79" s="267"/>
      <c r="T79" s="267"/>
    </row>
    <row r="80" spans="1:20" ht="6" customHeight="1" thickTop="1" x14ac:dyDescent="0.2">
      <c r="A80" s="36"/>
      <c r="B80" s="4"/>
      <c r="C80" s="4"/>
      <c r="D80" s="4"/>
      <c r="E80" s="4"/>
      <c r="F80" s="4"/>
      <c r="G80" s="4"/>
      <c r="H80" s="4"/>
      <c r="I80" s="4"/>
      <c r="J80" s="37"/>
    </row>
    <row r="81" spans="1:21" ht="12" customHeight="1" x14ac:dyDescent="0.2">
      <c r="A81" s="36"/>
      <c r="B81" s="88" t="s">
        <v>2</v>
      </c>
      <c r="C81" s="214"/>
      <c r="D81" s="214"/>
      <c r="E81" s="214"/>
      <c r="F81" s="214"/>
      <c r="G81" s="214"/>
      <c r="H81" s="40" t="s">
        <v>3</v>
      </c>
      <c r="I81" s="22"/>
      <c r="J81" s="37"/>
      <c r="K81" s="120" t="s">
        <v>165</v>
      </c>
      <c r="L81" s="215" t="s">
        <v>94</v>
      </c>
      <c r="M81" s="215"/>
      <c r="N81" s="215"/>
      <c r="O81" s="215"/>
      <c r="P81" s="215"/>
      <c r="Q81" s="215"/>
      <c r="R81" s="215"/>
      <c r="S81" s="215"/>
      <c r="T81" s="215"/>
    </row>
    <row r="82" spans="1:21" ht="6" customHeight="1" x14ac:dyDescent="0.2">
      <c r="A82" s="36"/>
      <c r="B82" s="89"/>
      <c r="C82" s="42"/>
      <c r="D82" s="42"/>
      <c r="E82" s="42"/>
      <c r="F82" s="42"/>
      <c r="G82" s="42"/>
      <c r="H82" s="42"/>
      <c r="I82" s="42"/>
      <c r="J82" s="43"/>
      <c r="L82" s="215"/>
      <c r="M82" s="215"/>
      <c r="N82" s="215"/>
      <c r="O82" s="215"/>
      <c r="P82" s="215"/>
      <c r="Q82" s="215"/>
      <c r="R82" s="215"/>
      <c r="S82" s="215"/>
      <c r="T82" s="215"/>
    </row>
    <row r="83" spans="1:21" ht="12" customHeight="1" x14ac:dyDescent="0.2">
      <c r="A83" s="36"/>
      <c r="B83" s="88" t="s">
        <v>6</v>
      </c>
      <c r="C83" s="214"/>
      <c r="D83" s="214"/>
      <c r="E83" s="40" t="s">
        <v>7</v>
      </c>
      <c r="F83" s="214"/>
      <c r="G83" s="214"/>
      <c r="H83" s="214"/>
      <c r="I83" s="214"/>
      <c r="J83" s="37"/>
      <c r="L83" s="215"/>
      <c r="M83" s="215"/>
      <c r="N83" s="215"/>
      <c r="O83" s="215"/>
      <c r="P83" s="215"/>
      <c r="Q83" s="215"/>
      <c r="R83" s="215"/>
      <c r="S83" s="215"/>
      <c r="T83" s="215"/>
    </row>
    <row r="84" spans="1:21" ht="6" customHeight="1" thickBot="1" x14ac:dyDescent="0.25">
      <c r="A84" s="247"/>
      <c r="B84" s="248"/>
      <c r="C84" s="248"/>
      <c r="D84" s="248"/>
      <c r="E84" s="248"/>
      <c r="F84" s="248"/>
      <c r="G84" s="248"/>
      <c r="H84" s="248"/>
      <c r="I84" s="248"/>
      <c r="J84" s="249"/>
    </row>
    <row r="85" spans="1:21" s="9" customFormat="1" ht="14.25" thickTop="1" thickBot="1" x14ac:dyDescent="0.25">
      <c r="A85" s="6"/>
      <c r="B85" s="7"/>
      <c r="C85" s="41"/>
      <c r="D85" s="87"/>
      <c r="E85" s="8"/>
      <c r="F85" s="87"/>
      <c r="G85" s="87"/>
      <c r="H85" s="87"/>
      <c r="I85" s="87"/>
      <c r="J85" s="6"/>
      <c r="L85" s="151"/>
      <c r="M85" s="151"/>
      <c r="N85" s="151"/>
      <c r="O85" s="151"/>
      <c r="P85" s="151"/>
      <c r="Q85" s="151"/>
      <c r="R85" s="151"/>
      <c r="S85" s="151"/>
      <c r="T85" s="151"/>
    </row>
    <row r="86" spans="1:21" ht="12.95" customHeight="1" thickTop="1" thickBot="1" x14ac:dyDescent="0.25">
      <c r="A86" s="210" t="s">
        <v>187</v>
      </c>
      <c r="B86" s="211"/>
      <c r="C86" s="211"/>
      <c r="D86" s="211"/>
      <c r="E86" s="211"/>
      <c r="F86" s="211"/>
      <c r="G86" s="211"/>
      <c r="H86" s="211"/>
      <c r="I86" s="211"/>
      <c r="J86" s="212"/>
      <c r="L86" s="267" t="s">
        <v>107</v>
      </c>
      <c r="M86" s="267"/>
      <c r="N86" s="267"/>
      <c r="O86" s="267"/>
      <c r="P86" s="267"/>
      <c r="Q86" s="267"/>
      <c r="R86" s="267"/>
      <c r="S86" s="267"/>
      <c r="T86" s="267"/>
      <c r="U86" s="5"/>
    </row>
    <row r="87" spans="1:21" s="82" customFormat="1" ht="37.5" customHeight="1" thickTop="1" thickBot="1" x14ac:dyDescent="0.3">
      <c r="A87" s="116"/>
      <c r="B87" s="116"/>
      <c r="C87" s="266" t="s">
        <v>86</v>
      </c>
      <c r="D87" s="266"/>
      <c r="E87" s="266"/>
      <c r="F87" s="266"/>
      <c r="G87" s="266"/>
      <c r="H87" s="266"/>
      <c r="I87" s="266"/>
      <c r="J87" s="117"/>
      <c r="K87" s="133" t="s">
        <v>165</v>
      </c>
      <c r="L87" s="215" t="s">
        <v>93</v>
      </c>
      <c r="M87" s="215"/>
      <c r="N87" s="215"/>
      <c r="O87" s="215"/>
      <c r="P87" s="215"/>
      <c r="Q87" s="215"/>
      <c r="R87" s="215"/>
      <c r="S87" s="215"/>
      <c r="T87" s="215"/>
    </row>
    <row r="88" spans="1:21" ht="13.5" thickTop="1" x14ac:dyDescent="0.2">
      <c r="A88" s="84"/>
      <c r="B88" s="84"/>
      <c r="C88" s="84"/>
      <c r="D88" s="84"/>
      <c r="E88" s="84"/>
      <c r="F88" s="84"/>
      <c r="G88" s="84"/>
      <c r="H88" s="84"/>
      <c r="I88" s="84"/>
      <c r="J88" s="132"/>
    </row>
    <row r="89" spans="1:21" ht="54.75" customHeight="1" x14ac:dyDescent="0.2">
      <c r="A89" s="90"/>
      <c r="B89" s="265" t="s">
        <v>34</v>
      </c>
      <c r="C89" s="265"/>
      <c r="D89" s="265"/>
      <c r="E89" s="265"/>
      <c r="F89" s="265"/>
      <c r="G89" s="265"/>
      <c r="H89" s="265"/>
      <c r="I89" s="265"/>
      <c r="J89" s="90"/>
    </row>
    <row r="90" spans="1:21" s="9" customFormat="1" x14ac:dyDescent="0.2">
      <c r="A90" s="6"/>
      <c r="B90" s="7"/>
      <c r="C90" s="87"/>
      <c r="D90" s="87"/>
      <c r="E90" s="8"/>
      <c r="F90" s="87"/>
      <c r="G90" s="87"/>
      <c r="H90" s="87"/>
      <c r="I90" s="87"/>
      <c r="J90" s="6"/>
      <c r="L90" s="151"/>
      <c r="M90" s="151"/>
      <c r="N90" s="151"/>
      <c r="O90" s="151"/>
      <c r="P90" s="151"/>
      <c r="Q90" s="151"/>
      <c r="R90" s="151"/>
      <c r="S90" s="151"/>
      <c r="T90" s="151"/>
    </row>
    <row r="91" spans="1:21" ht="45.75" customHeight="1" x14ac:dyDescent="0.2">
      <c r="A91" s="90"/>
      <c r="B91" s="263" t="s">
        <v>36</v>
      </c>
      <c r="C91" s="263"/>
      <c r="D91" s="263"/>
      <c r="E91" s="263"/>
      <c r="F91" s="263"/>
      <c r="G91" s="263"/>
      <c r="H91" s="263"/>
      <c r="I91" s="263"/>
      <c r="J91" s="90"/>
      <c r="L91" s="91"/>
      <c r="M91" s="91"/>
      <c r="N91" s="91"/>
      <c r="O91" s="91"/>
      <c r="P91" s="91"/>
      <c r="Q91" s="91"/>
      <c r="R91" s="91"/>
      <c r="S91" s="91"/>
      <c r="T91" s="91"/>
    </row>
    <row r="92" spans="1:21" s="9" customFormat="1" x14ac:dyDescent="0.2">
      <c r="A92" s="6"/>
      <c r="B92" s="7"/>
      <c r="C92" s="87"/>
      <c r="D92" s="87"/>
      <c r="E92" s="8"/>
      <c r="F92" s="87"/>
      <c r="G92" s="87"/>
      <c r="H92" s="87"/>
      <c r="I92" s="87"/>
      <c r="J92" s="6"/>
      <c r="L92" s="169"/>
      <c r="M92" s="179"/>
      <c r="N92" s="179"/>
      <c r="O92" s="162"/>
      <c r="P92" s="179"/>
      <c r="Q92" s="179"/>
      <c r="R92" s="179"/>
      <c r="S92" s="179"/>
      <c r="T92" s="179"/>
    </row>
    <row r="93" spans="1:21" ht="120" customHeight="1" x14ac:dyDescent="0.2">
      <c r="A93" s="90"/>
      <c r="B93" s="274" t="s">
        <v>178</v>
      </c>
      <c r="C93" s="274"/>
      <c r="D93" s="274"/>
      <c r="E93" s="274"/>
      <c r="F93" s="274"/>
      <c r="G93" s="274"/>
      <c r="H93" s="274"/>
      <c r="I93" s="274"/>
      <c r="J93" s="90"/>
      <c r="L93" s="91"/>
      <c r="M93" s="91"/>
      <c r="N93" s="91"/>
      <c r="O93" s="91"/>
      <c r="P93" s="91"/>
      <c r="Q93" s="91"/>
      <c r="R93" s="91"/>
      <c r="S93" s="91"/>
      <c r="T93" s="91"/>
    </row>
    <row r="94" spans="1:21" s="9" customFormat="1" x14ac:dyDescent="0.2">
      <c r="A94" s="6"/>
      <c r="B94" s="7"/>
      <c r="C94" s="87"/>
      <c r="D94" s="87"/>
      <c r="E94" s="8"/>
      <c r="F94" s="87"/>
      <c r="G94" s="87"/>
      <c r="H94" s="87"/>
      <c r="I94" s="87"/>
      <c r="J94" s="6"/>
      <c r="L94" s="169"/>
      <c r="M94" s="179"/>
      <c r="N94" s="179"/>
      <c r="O94" s="162"/>
      <c r="P94" s="179"/>
      <c r="Q94" s="179"/>
      <c r="R94" s="179"/>
      <c r="S94" s="179"/>
      <c r="T94" s="179"/>
    </row>
    <row r="95" spans="1:21" s="9" customFormat="1" x14ac:dyDescent="0.2">
      <c r="A95" s="6"/>
      <c r="B95" s="7"/>
      <c r="C95" s="87"/>
      <c r="D95" s="46" t="s">
        <v>95</v>
      </c>
      <c r="E95" s="261"/>
      <c r="F95" s="261"/>
      <c r="G95" s="87" t="s">
        <v>96</v>
      </c>
      <c r="H95" s="246"/>
      <c r="I95" s="246"/>
      <c r="J95" s="6"/>
      <c r="K95" s="120" t="s">
        <v>165</v>
      </c>
      <c r="L95" s="181" t="s">
        <v>97</v>
      </c>
      <c r="M95" s="179"/>
      <c r="N95" s="179"/>
      <c r="O95" s="162"/>
      <c r="P95" s="179"/>
      <c r="Q95" s="179"/>
      <c r="R95" s="179"/>
      <c r="S95" s="179"/>
      <c r="T95" s="179"/>
    </row>
    <row r="96" spans="1:21" s="9" customFormat="1" ht="6" customHeight="1" thickBot="1" x14ac:dyDescent="0.25">
      <c r="A96" s="6"/>
      <c r="B96" s="7"/>
      <c r="C96" s="87"/>
      <c r="D96" s="87"/>
      <c r="E96" s="8"/>
      <c r="F96" s="87"/>
      <c r="G96" s="87"/>
      <c r="H96" s="87"/>
      <c r="I96" s="87"/>
      <c r="J96" s="6"/>
      <c r="L96" s="169"/>
      <c r="M96" s="179"/>
      <c r="N96" s="179"/>
      <c r="O96" s="162"/>
      <c r="P96" s="179"/>
      <c r="Q96" s="179"/>
      <c r="R96" s="179"/>
      <c r="S96" s="179"/>
      <c r="T96" s="179"/>
    </row>
    <row r="97" spans="1:20" s="9" customFormat="1" ht="20.25" customHeight="1" x14ac:dyDescent="0.2">
      <c r="A97" s="271"/>
      <c r="B97" s="271"/>
      <c r="C97" s="271"/>
      <c r="D97" s="271"/>
      <c r="E97" s="122"/>
      <c r="F97" s="268" t="str">
        <f>IF(C24=0,"Firma del solicitante","Firma del representante")</f>
        <v>Firma del solicitante</v>
      </c>
      <c r="G97" s="269"/>
      <c r="H97" s="269"/>
      <c r="I97" s="269"/>
      <c r="J97" s="94"/>
      <c r="K97" s="5"/>
      <c r="L97" s="151"/>
      <c r="M97" s="151"/>
      <c r="N97" s="151"/>
      <c r="O97" s="151"/>
      <c r="P97" s="151"/>
      <c r="Q97" s="151"/>
      <c r="R97" s="151"/>
      <c r="S97" s="151"/>
      <c r="T97" s="151"/>
    </row>
    <row r="98" spans="1:20" s="9" customFormat="1" ht="20.25" customHeight="1" x14ac:dyDescent="0.2">
      <c r="A98" s="271"/>
      <c r="B98" s="271"/>
      <c r="C98" s="271"/>
      <c r="D98" s="271"/>
      <c r="E98" s="122"/>
      <c r="F98" s="270"/>
      <c r="G98" s="271"/>
      <c r="H98" s="271"/>
      <c r="I98" s="271"/>
      <c r="J98" s="97"/>
      <c r="K98" s="120" t="s">
        <v>165</v>
      </c>
      <c r="L98" s="181" t="s">
        <v>121</v>
      </c>
      <c r="M98" s="151"/>
      <c r="N98" s="151"/>
      <c r="O98" s="151"/>
      <c r="P98" s="151"/>
      <c r="Q98" s="151"/>
      <c r="R98" s="151"/>
      <c r="S98" s="151"/>
      <c r="T98" s="151"/>
    </row>
    <row r="99" spans="1:20" s="9" customFormat="1" ht="15" customHeight="1" x14ac:dyDescent="0.2">
      <c r="A99" s="96"/>
      <c r="B99" s="96"/>
      <c r="C99" s="96"/>
      <c r="E99" s="96"/>
      <c r="F99" s="95"/>
      <c r="G99" s="96"/>
      <c r="H99" s="96"/>
      <c r="I99" s="96"/>
      <c r="J99" s="97"/>
      <c r="K99" s="5"/>
      <c r="L99" s="151"/>
      <c r="M99" s="151"/>
      <c r="N99" s="151"/>
      <c r="O99" s="151"/>
      <c r="P99" s="151"/>
      <c r="Q99" s="151"/>
      <c r="R99" s="151"/>
      <c r="S99" s="151"/>
      <c r="T99" s="151"/>
    </row>
    <row r="100" spans="1:20" s="9" customFormat="1" ht="15" customHeight="1" thickBot="1" x14ac:dyDescent="0.25">
      <c r="A100" s="96"/>
      <c r="B100" s="96"/>
      <c r="C100" s="96"/>
      <c r="D100" s="121"/>
      <c r="E100" s="123"/>
      <c r="F100" s="98"/>
      <c r="G100" s="99"/>
      <c r="H100" s="99"/>
      <c r="I100" s="125">
        <f>IF(C24=0,C12,C24)</f>
        <v>0</v>
      </c>
      <c r="J100" s="100"/>
      <c r="K100" s="5"/>
      <c r="L100" s="151"/>
      <c r="M100" s="151"/>
      <c r="N100" s="151"/>
      <c r="O100" s="151"/>
      <c r="P100" s="151"/>
      <c r="Q100" s="151"/>
      <c r="R100" s="151"/>
      <c r="S100" s="151"/>
      <c r="T100" s="151"/>
    </row>
    <row r="101" spans="1:20" s="9" customFormat="1" x14ac:dyDescent="0.2">
      <c r="A101" s="6"/>
      <c r="B101" s="7"/>
      <c r="C101" s="87"/>
      <c r="D101" s="87"/>
      <c r="E101" s="8"/>
      <c r="F101" s="87"/>
      <c r="G101" s="87"/>
      <c r="H101" s="87"/>
      <c r="I101" s="87"/>
      <c r="J101" s="6"/>
      <c r="L101" s="169"/>
      <c r="M101" s="179"/>
      <c r="N101" s="179"/>
      <c r="O101" s="162"/>
      <c r="P101" s="179"/>
      <c r="Q101" s="179"/>
      <c r="R101" s="179"/>
      <c r="S101" s="179"/>
      <c r="T101" s="179"/>
    </row>
  </sheetData>
  <sheetProtection algorithmName="SHA-512" hashValue="H/oGAZ+vRMZCuClFDLcV7U44dnCX4cCh6Ub2z/BmrxMp4AkUOTlSlNJfcHhfCh8bHjeu70drL4cZTOkQYH3cvg==" saltValue="gsjZQR8foWTTZjgg/vGBfA==" spinCount="100000" sheet="1" selectLockedCells="1"/>
  <mergeCells count="69">
    <mergeCell ref="L40:T40"/>
    <mergeCell ref="L44:R44"/>
    <mergeCell ref="L87:T87"/>
    <mergeCell ref="L81:T83"/>
    <mergeCell ref="L55:T55"/>
    <mergeCell ref="L57:T57"/>
    <mergeCell ref="L46:T47"/>
    <mergeCell ref="L41:T41"/>
    <mergeCell ref="C65:D65"/>
    <mergeCell ref="B63:I63"/>
    <mergeCell ref="L59:T61"/>
    <mergeCell ref="D61:I61"/>
    <mergeCell ref="L51:T51"/>
    <mergeCell ref="B53:I53"/>
    <mergeCell ref="D46:I46"/>
    <mergeCell ref="C55:G55"/>
    <mergeCell ref="C57:D57"/>
    <mergeCell ref="G57:I57"/>
    <mergeCell ref="A42:J42"/>
    <mergeCell ref="D44:I44"/>
    <mergeCell ref="H40:I40"/>
    <mergeCell ref="E69:F69"/>
    <mergeCell ref="H69:I69"/>
    <mergeCell ref="A1:J2"/>
    <mergeCell ref="A3:J4"/>
    <mergeCell ref="A6:J6"/>
    <mergeCell ref="A8:J8"/>
    <mergeCell ref="B10:I10"/>
    <mergeCell ref="C12:G12"/>
    <mergeCell ref="H36:I36"/>
    <mergeCell ref="L13:T15"/>
    <mergeCell ref="A34:J34"/>
    <mergeCell ref="C26:I26"/>
    <mergeCell ref="E28:F28"/>
    <mergeCell ref="H28:I28"/>
    <mergeCell ref="C30:D30"/>
    <mergeCell ref="F30:I30"/>
    <mergeCell ref="C24:G24"/>
    <mergeCell ref="C14:I14"/>
    <mergeCell ref="E18:F18"/>
    <mergeCell ref="H18:I18"/>
    <mergeCell ref="C20:D20"/>
    <mergeCell ref="F20:I20"/>
    <mergeCell ref="B22:I22"/>
    <mergeCell ref="L32:T32"/>
    <mergeCell ref="L24:T26"/>
    <mergeCell ref="F97:I98"/>
    <mergeCell ref="D47:I49"/>
    <mergeCell ref="A79:J79"/>
    <mergeCell ref="A86:J86"/>
    <mergeCell ref="E95:F95"/>
    <mergeCell ref="H95:I95"/>
    <mergeCell ref="D71:I73"/>
    <mergeCell ref="B93:I93"/>
    <mergeCell ref="C87:I87"/>
    <mergeCell ref="C81:G81"/>
    <mergeCell ref="C83:D83"/>
    <mergeCell ref="F83:I83"/>
    <mergeCell ref="A75:J75"/>
    <mergeCell ref="B77:I77"/>
    <mergeCell ref="B78:I78"/>
    <mergeCell ref="A97:D98"/>
    <mergeCell ref="L86:T86"/>
    <mergeCell ref="L75:T75"/>
    <mergeCell ref="L79:T79"/>
    <mergeCell ref="L77:T77"/>
    <mergeCell ref="B91:I91"/>
    <mergeCell ref="A84:J84"/>
    <mergeCell ref="B89:I89"/>
  </mergeCells>
  <conditionalFormatting sqref="H40:I40">
    <cfRule type="expression" dxfId="0" priority="15">
      <formula>$D$40="SI"</formula>
    </cfRule>
  </conditionalFormatting>
  <pageMargins left="0.6692913385826772" right="0.6692913385826772" top="0.55118110236220474" bottom="0.55118110236220474" header="0.31496062992125984" footer="0.31496062992125984"/>
  <pageSetup paperSize="9" orientation="portrait" r:id="rId1"/>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from>
                    <xdr:col>1</xdr:col>
                    <xdr:colOff>361950</xdr:colOff>
                    <xdr:row>86</xdr:row>
                    <xdr:rowOff>28575</xdr:rowOff>
                  </from>
                  <to>
                    <xdr:col>1</xdr:col>
                    <xdr:colOff>666750</xdr:colOff>
                    <xdr:row>86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6214AAD-4F84-4C0C-937F-01F77FC94A49}">
          <x14:formula1>
            <xm:f>Hoja1!$B$39:$B$40</xm:f>
          </x14:formula1>
          <xm:sqref>D40 H51</xm:sqref>
        </x14:dataValidation>
        <x14:dataValidation type="list" allowBlank="1" showInputMessage="1" showErrorMessage="1" xr:uid="{4243D560-E207-4C22-AA13-30635647A1BF}">
          <x14:formula1>
            <xm:f>Hoja1!$E$2:$E$4</xm:f>
          </x14:formula1>
          <xm:sqref>D61</xm:sqref>
        </x14:dataValidation>
        <x14:dataValidation type="list" allowBlank="1" showInputMessage="1" showErrorMessage="1" xr:uid="{F34F4050-3CE7-4569-B33F-8794EBE4FD4D}">
          <x14:formula1>
            <xm:f>Hoja1!$E$39:$E$48</xm:f>
          </x14:formula1>
          <xm:sqref>C65:D65</xm:sqref>
        </x14:dataValidation>
        <x14:dataValidation type="list" allowBlank="1" showInputMessage="1" showErrorMessage="1" xr:uid="{ECB9201D-29E3-42B7-9DB9-DB9852FD1D0B}">
          <x14:formula1>
            <xm:f>Hoja1!$E$30:$E$33</xm:f>
          </x14:formula1>
          <xm:sqref>H36 H38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Hoja1</vt:lpstr>
      <vt:lpstr>INSTRUCCIONES</vt:lpstr>
      <vt:lpstr>AUTOCONSUMO-GENERACIÓN</vt:lpstr>
      <vt:lpstr>SUMINISTRO ELÉCTRICO</vt:lpstr>
      <vt:lpstr>'AUTOCONSUMO-GENERACIÓN'!Área_de_impresión</vt:lpstr>
      <vt:lpstr>INSTRUCCIONES!Área_de_impresión</vt:lpstr>
      <vt:lpstr>'SUMINISTRO ELÉCTRICO'!Área_de_impresión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Feal Rodríguez</dc:creator>
  <cp:lastModifiedBy>Miguel Feal Rodríguez</cp:lastModifiedBy>
  <cp:lastPrinted>2025-01-03T15:37:51Z</cp:lastPrinted>
  <dcterms:created xsi:type="dcterms:W3CDTF">2024-05-28T15:58:28Z</dcterms:created>
  <dcterms:modified xsi:type="dcterms:W3CDTF">2025-01-07T09:04:35Z</dcterms:modified>
</cp:coreProperties>
</file>