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energia365-my.sharepoint.com/personal/emartinez_hlenergia_com/Documents/ACCESO y CONEXION/Modelos documentacion/En revisión/Dic24/"/>
    </mc:Choice>
  </mc:AlternateContent>
  <xr:revisionPtr revIDLastSave="32" documentId="8_{CFBB3DB7-358E-42D3-B14D-2DC270AD889E}" xr6:coauthVersionLast="47" xr6:coauthVersionMax="47" xr10:uidLastSave="{61A08D6B-31A7-4C65-A26F-106E92221384}"/>
  <bookViews>
    <workbookView xWindow="-120" yWindow="-120" windowWidth="29040" windowHeight="15840" xr2:uid="{00000000-000D-0000-FFFF-FFFF00000000}"/>
  </bookViews>
  <sheets>
    <sheet name="INSTRUCCIONES" sheetId="8" r:id="rId1"/>
    <sheet name="SOLICITUD PES-GENERACIÓN" sheetId="3" r:id="rId2"/>
    <sheet name="TABLAS" sheetId="14" state="hidden" r:id="rId3"/>
  </sheets>
  <definedNames>
    <definedName name="_Toc163749272" localSheetId="2">TABLAS!$A$6</definedName>
    <definedName name="_xlnm.Print_Area" localSheetId="1">'SOLICITUD PES-GENERACIÓN'!$A$1:$C$58</definedName>
    <definedName name="Hoja_3" localSheetId="1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A6" i="14" s="1"/>
  <c r="B1" i="3" s="1"/>
  <c r="E8" i="3"/>
  <c r="A15" i="3" l="1"/>
  <c r="A47" i="3"/>
  <c r="B48" i="3"/>
  <c r="A3" i="14"/>
  <c r="A2" i="14"/>
  <c r="A45" i="3" s="1"/>
  <c r="A4" i="14"/>
  <c r="A5" i="14"/>
  <c r="A46" i="3"/>
  <c r="A43" i="3" l="1"/>
  <c r="A44" i="3"/>
</calcChain>
</file>

<file path=xl/sharedStrings.xml><?xml version="1.0" encoding="utf-8"?>
<sst xmlns="http://schemas.openxmlformats.org/spreadsheetml/2006/main" count="116" uniqueCount="110">
  <si>
    <t>Explicación</t>
  </si>
  <si>
    <t xml:space="preserve">Nombre de la instalación con permisos de Acceso y Conexión vigentes. </t>
  </si>
  <si>
    <t>NIVEL DE SIGNIFICATIVIDAD</t>
  </si>
  <si>
    <t>Tipo A</t>
  </si>
  <si>
    <t>Indicar el nivel de significatividad que se ha indicado en la propuesta previa durante la tramitación de los permisos de acceso y conexión</t>
  </si>
  <si>
    <r>
      <t>EL MGE FORMA PARTE DE UNA AGRUPACIÓN: SI(</t>
    </r>
    <r>
      <rPr>
        <b/>
        <sz val="9"/>
        <rFont val="Calibri"/>
        <family val="2"/>
        <scheme val="minor"/>
      </rPr>
      <t>indicar potencia en MW</t>
    </r>
    <r>
      <rPr>
        <b/>
        <sz val="11"/>
        <rFont val="Calibri"/>
        <family val="2"/>
        <scheme val="minor"/>
      </rPr>
      <t>)/NO</t>
    </r>
  </si>
  <si>
    <t xml:space="preserve">Art. 7 del RD 413/2014:  instalaciones que se conecten en un mismo punto de la red de distribución o transporte; instalaciones con línea o transformador de evacuación común, considerando un único punto de la red de distribución o transporte, una subestación o un centro de transformación; instalaciones que se encuentren en una misma referencia catastral, considerada ésta por sus primeros 14 dígitos. </t>
  </si>
  <si>
    <t>TIPO DE SOLICITUD</t>
  </si>
  <si>
    <t>Escoger el tipo de solicitud que se desea realizar al distribuidor</t>
  </si>
  <si>
    <t>CARACTERÍSTICAS INSTALACIÓN - MGE</t>
  </si>
  <si>
    <t>Indicar la capacidad máxima de la instalación (la indicada en los permisos de acceso y conexión)</t>
  </si>
  <si>
    <t>Seleccionar el tipo de fuente de energía primaria de la instalación</t>
  </si>
  <si>
    <t>Indicar si el MGE tiene esquemas de protecciones adicionales a las protecciones propias de la unidad generadora de electricidad (protecciones de cabecera, mecanismo antivertido, etc).</t>
  </si>
  <si>
    <t>Indicar si el MGE tiene servicios auxiliares</t>
  </si>
  <si>
    <t>UBICACIÓN CONEXIÓN</t>
  </si>
  <si>
    <t>Dirección</t>
  </si>
  <si>
    <t>Referencia Catastral</t>
  </si>
  <si>
    <t>Coordenadas UTM X</t>
  </si>
  <si>
    <t>Coordenadas UTM Y</t>
  </si>
  <si>
    <t>Coordenadas HUSO</t>
  </si>
  <si>
    <t>DATOS DE CONTACTO</t>
  </si>
  <si>
    <t>Titular de la instalación</t>
  </si>
  <si>
    <t>Nombre del Titular de la Instalación</t>
  </si>
  <si>
    <t>DNI/NIF</t>
  </si>
  <si>
    <t>Teléfono de contacto</t>
  </si>
  <si>
    <t>Correo electrónico</t>
  </si>
  <si>
    <t>Nombre representante (si el titular es persona jurídica)</t>
  </si>
  <si>
    <t>DNI representante (si el titular es persona jurídica)</t>
  </si>
  <si>
    <t>Datos instalador autorizado / empresa instaladora</t>
  </si>
  <si>
    <t>Nombre instalador autorizado / Empresa Instaladora</t>
  </si>
  <si>
    <t>DNI / CIF</t>
  </si>
  <si>
    <t>Núm. Inscripción en el registro de instaladores</t>
  </si>
  <si>
    <t>Teléfono</t>
  </si>
  <si>
    <t>Email</t>
  </si>
  <si>
    <t>Datos interlocutor con la distribuidora</t>
  </si>
  <si>
    <t>Nombre del Interlocutor</t>
  </si>
  <si>
    <t>Tfno. del interlocutor</t>
  </si>
  <si>
    <t>e-mail del interlocutor</t>
  </si>
  <si>
    <t>Firma titular de la instalación</t>
  </si>
  <si>
    <t>Observaciones</t>
  </si>
  <si>
    <r>
      <rPr>
        <b/>
        <sz val="8"/>
        <rFont val="Calibri"/>
        <family val="2"/>
        <scheme val="minor"/>
      </rPr>
      <t>CLAUSULA INFORMATIVA DE PROTECCIÓN DE DATOS PERSONALES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Responsable de Tratamiento</t>
    </r>
    <r>
      <rPr>
        <sz val="8"/>
        <rFont val="Calibri"/>
        <family val="2"/>
        <scheme val="minor"/>
      </rPr>
      <t xml:space="preserve">: Hidroeléctrica de Laracha S.L.U., con domicilio en Avenida de Arteixo, 19 - 1º D, 15004 A Coruña. </t>
    </r>
    <r>
      <rPr>
        <b/>
        <sz val="8"/>
        <rFont val="Calibri"/>
        <family val="2"/>
        <scheme val="minor"/>
      </rPr>
      <t>Tratamientos</t>
    </r>
    <r>
      <rPr>
        <sz val="8"/>
        <rFont val="Calibri"/>
        <family val="2"/>
        <scheme val="minor"/>
      </rPr>
      <t xml:space="preserve">: Gestión documental, contractual y/o administrativa para el acceso y conexión a la red de distribución, así como cualquier otro diferente que surja como consecuencia y/o derivado de ésta. </t>
    </r>
    <r>
      <rPr>
        <b/>
        <sz val="8"/>
        <rFont val="Calibri"/>
        <family val="2"/>
        <scheme val="minor"/>
      </rPr>
      <t>Base de legitimación</t>
    </r>
    <r>
      <rPr>
        <sz val="8"/>
        <rFont val="Calibri"/>
        <family val="2"/>
        <scheme val="minor"/>
      </rPr>
      <t>: Cualquier legislación que sea de aplicación a los tratamientos señalados en el punto anterior.</t>
    </r>
    <r>
      <rPr>
        <b/>
        <sz val="8"/>
        <rFont val="Calibri"/>
        <family val="2"/>
        <scheme val="minor"/>
      </rPr>
      <t xml:space="preserve"> Licitud:</t>
    </r>
    <r>
      <rPr>
        <sz val="8"/>
        <rFont val="Calibri"/>
        <family val="2"/>
        <scheme val="minor"/>
      </rPr>
      <t xml:space="preserve"> El convenio suscrito y en su caso, el consentimiento expreso otorgado mediante la aceptación y firma del presente documento. </t>
    </r>
    <r>
      <rPr>
        <b/>
        <sz val="8"/>
        <rFont val="Calibri"/>
        <family val="2"/>
        <scheme val="minor"/>
      </rPr>
      <t>Tiempo de conservación de los datos</t>
    </r>
    <r>
      <rPr>
        <sz val="8"/>
        <rFont val="Calibri"/>
        <family val="2"/>
        <scheme val="minor"/>
      </rPr>
      <t xml:space="preserve"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t>
    </r>
    <r>
      <rPr>
        <b/>
        <sz val="8"/>
        <rFont val="Calibri"/>
        <family val="2"/>
        <scheme val="minor"/>
      </rPr>
      <t>Derechos que le asisten y su ejercicio:</t>
    </r>
    <r>
      <rPr>
        <sz val="8"/>
        <rFont val="Calibri"/>
        <family val="2"/>
        <scheme val="minor"/>
      </rPr>
      <t xml:space="preserve">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t>
    </r>
    <r>
      <rPr>
        <b/>
        <sz val="8"/>
        <rFont val="Calibri"/>
        <family val="2"/>
        <scheme val="minor"/>
      </rPr>
      <t>Delegado de Protección de Datos</t>
    </r>
    <r>
      <rPr>
        <sz val="8"/>
        <rFont val="Calibri"/>
        <family val="2"/>
        <scheme val="minor"/>
      </rPr>
      <t>: Galidat, S.L.; Avenida de Arteixo, 19 - 1º D, 15004 A Coruña; dpd@hlenergia.com</t>
    </r>
  </si>
  <si>
    <t>NOTIFICACIONES OPERACIONALES</t>
  </si>
  <si>
    <t>SIGNIFICATIVIDAD</t>
  </si>
  <si>
    <t>TIPO INSTALACIÓN</t>
  </si>
  <si>
    <t>Grupo de Clasificación R.D. 413/2014</t>
  </si>
  <si>
    <t>DOCUMENTOS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</si>
  <si>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</si>
  <si>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</si>
  <si>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Tipo B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</si>
  <si>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</si>
  <si>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</si>
  <si>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Tipo C</t>
  </si>
  <si>
    <t>Cogeneración</t>
  </si>
  <si>
    <t>A.1.3 Resto de cogeneraciones que utilicen gas natural o derivados de petróleo o carbón, y no cumplan con los límites de consumo establecidos para los subgrupos a.1.1 ó a.1.2.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</si>
  <si>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</si>
  <si>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</si>
  <si>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Informe Previo a la ION del Operador del Sistema (según el artículo 39 RD 413/2014).</t>
  </si>
  <si>
    <t>Otras</t>
  </si>
  <si>
    <t>B.1.1 Instalaciones que únicamente utilicen la radiación solar como energía primaria mediante la tecnología fotovoltaica</t>
  </si>
  <si>
    <t>Informe de Revisión de Protecciones.</t>
  </si>
  <si>
    <t>B.1.2 Instalaciones que únicamente utilicen procesos térmicos para la transformación de la energía solar, como energía primaria, en electricidad</t>
  </si>
  <si>
    <t>Informe previo a la FON del Operador del Sistema (art. 40 RD 413/2014).</t>
  </si>
  <si>
    <t>B.2.1 Instalaciones eólicas ubicadas en tierra</t>
  </si>
  <si>
    <t>Contrato Técnico de Acceso.</t>
  </si>
  <si>
    <t>B.2.2 Instalaciones eólicas ubicadas en espacios marinos, que incluyen tanto las aguas interiores como el mar territorial</t>
  </si>
  <si>
    <t>Acuerdo sobre ajustes de los sistemas de protección y control adecuados a punto de conexión *si no está incluido en el CTA.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</si>
  <si>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</si>
  <si>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Contrato de Suministro de SSAA.</t>
  </si>
  <si>
    <t>B.4.1 Centrales hidroeléctricas cuyas instalaciones hidráulicas (presa o azud, toma, canal y otras) hayan sido construidas exclusivamente para uso hidroeléctrico</t>
  </si>
  <si>
    <t>APESP - Aprobación de puesta en servicio para pruebas preopercionales emitido por el OS.</t>
  </si>
  <si>
    <t>B.5.1 Centrales hidroeléctricas cuyas instalaciones hidráulicas (presa o azud, toma, canal y otras) hayan sido construidas exclusivamente para uso hidroeléctrico.</t>
  </si>
  <si>
    <t>Inscripción previa en el RAIPEE/RADNE.</t>
  </si>
  <si>
    <t>B.5.2 Centrales hidroeléctricas que hayan sido construidas en infraestructuras existentes (presa, canales o conducciones) o dedicadas a otros usos distintos al hidroeléctrico.</t>
  </si>
  <si>
    <t>Autorización administrativa de puesta en servicio.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</si>
  <si>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</si>
  <si>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Certificado de lectura del gestor de la red de distribución.</t>
  </si>
  <si>
    <t>B.7.1 Instalaciones que empleen como combustible principal el biogás de vertederos controlados</t>
  </si>
  <si>
    <t>Certificado de lectura del gestor de la red de transporte.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</si>
  <si>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</si>
  <si>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</si>
  <si>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</si>
  <si>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</si>
  <si>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</si>
  <si>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Documento de Instalación (este formulario) firmado por el titular y el instalador autorizado/empresa instaladora</t>
  </si>
  <si>
    <t>Certificado final de MGE.</t>
  </si>
  <si>
    <t>DMGE - Documento de módulo de generación de electricidad (el presente formulario), firmado por el titular</t>
  </si>
  <si>
    <t>Clasificación como tecnología emergente (Título VI Reglamento (UE) 2016/631</t>
  </si>
  <si>
    <t xml:space="preserve">Servicios Auxiliares </t>
  </si>
  <si>
    <t>Esquemas de protección adicionales a las protecciones propias de la UGE</t>
  </si>
  <si>
    <t>DOCUMENTACIÓN</t>
  </si>
  <si>
    <t>Certificado de equipos de la instalación</t>
  </si>
  <si>
    <t>Tipo de fuente de energía primaria</t>
  </si>
  <si>
    <t>Capacidad máxima de la instalación (en kW)</t>
  </si>
  <si>
    <t>Datos técnicos detallados del módulo de generación de electricidad en relación con la conexión a la red</t>
  </si>
  <si>
    <t>DOCUMENTO DE INSTALACIÓN</t>
  </si>
  <si>
    <t>Certificados de equipo emitidos por un certificador autorizado en relación con los módulos de generación de electricidad, cuando de ellos dependa la prueba de conformidad</t>
  </si>
  <si>
    <t>Detalle a determinar por el distribuidor</t>
  </si>
  <si>
    <t>Declaración de conformidad detallada</t>
  </si>
  <si>
    <t xml:space="preserve">Modelos de simulación, de conformidad con el artículo </t>
  </si>
  <si>
    <t>DOCUMENTO DE MÓDULO DE 
GENERACIÓN DE ELECTRICIDAD
(DMGE)</t>
  </si>
  <si>
    <t>CIL /  CAU</t>
  </si>
  <si>
    <t>CLASE</t>
  </si>
  <si>
    <t>Indicar el CIL y/o CAU de la instalación</t>
  </si>
  <si>
    <t>Indicar si es un módulo de generación de electricidad síncrono (MGES) o un Módulo de Parque Eléctrico (MPE)</t>
  </si>
  <si>
    <t>NO</t>
  </si>
  <si>
    <t>SI</t>
  </si>
  <si>
    <t>Notificación Operacional Provisional (ION)</t>
  </si>
  <si>
    <t>NOMBRE DE LA INSTALACIÓN - MGE</t>
  </si>
  <si>
    <t>CATEGORÍA/GRUPO/SUBGRUPO</t>
  </si>
  <si>
    <t>Cumplimentar según la clasificación del RD 413/2014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</si>
</sst>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\k\W"/>
    <numFmt numFmtId="165" formatCode="0.00\ &quot;MW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3C3C3C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Open Sans"/>
      <family val="2"/>
    </font>
    <font>
      <b/>
      <sz val="16"/>
      <color theme="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003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 style="thick">
        <color rgb="FFD70036"/>
      </top>
      <bottom style="thick">
        <color rgb="FFD70036"/>
      </bottom>
      <diagonal/>
    </border>
    <border>
      <left/>
      <right style="thick">
        <color rgb="FFD70036"/>
      </right>
      <top style="thick">
        <color rgb="FFD70036"/>
      </top>
      <bottom style="thick">
        <color rgb="FFD70036"/>
      </bottom>
      <diagonal/>
    </border>
    <border>
      <left style="thick">
        <color rgb="FFD7003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D70036"/>
      </right>
      <top/>
      <bottom style="thin">
        <color indexed="64"/>
      </bottom>
      <diagonal/>
    </border>
    <border>
      <left style="thick">
        <color rgb="FFD7003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rgb="FFD70036"/>
      </right>
      <top style="thin">
        <color indexed="64"/>
      </top>
      <bottom/>
      <diagonal/>
    </border>
    <border>
      <left style="thick">
        <color rgb="FFD70036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D70036"/>
      </right>
      <top/>
      <bottom/>
      <diagonal/>
    </border>
    <border>
      <left/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/>
      <bottom style="thick">
        <color rgb="FFD70036"/>
      </bottom>
      <diagonal/>
    </border>
    <border>
      <left/>
      <right/>
      <top/>
      <bottom style="thick">
        <color rgb="FFD70036"/>
      </bottom>
      <diagonal/>
    </border>
    <border>
      <left/>
      <right style="thick">
        <color rgb="FFD70036"/>
      </right>
      <top/>
      <bottom style="thick">
        <color rgb="FFD7003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justify"/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0" applyFont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hidden="1"/>
    </xf>
    <xf numFmtId="165" fontId="7" fillId="0" borderId="19" xfId="0" applyNumberFormat="1" applyFont="1" applyBorder="1" applyAlignment="1" applyProtection="1">
      <alignment horizontal="left" vertical="distributed" indent="1"/>
      <protection locked="0"/>
    </xf>
    <xf numFmtId="0" fontId="8" fillId="2" borderId="18" xfId="0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7" borderId="0" xfId="0" applyFill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0" fontId="4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7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justify" wrapText="1" indent="1"/>
    </xf>
    <xf numFmtId="0" fontId="9" fillId="5" borderId="18" xfId="0" applyFont="1" applyFill="1" applyBorder="1" applyAlignment="1">
      <alignment horizontal="left" vertical="justify" indent="1"/>
    </xf>
    <xf numFmtId="0" fontId="9" fillId="0" borderId="18" xfId="0" applyFont="1" applyBorder="1" applyAlignment="1">
      <alignment vertical="distributed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7" fillId="4" borderId="13" xfId="0" applyFont="1" applyFill="1" applyBorder="1" applyAlignment="1" applyProtection="1">
      <alignment horizontal="left" vertical="distributed"/>
      <protection locked="0"/>
    </xf>
    <xf numFmtId="0" fontId="7" fillId="4" borderId="24" xfId="0" applyFont="1" applyFill="1" applyBorder="1" applyAlignment="1" applyProtection="1">
      <alignment horizontal="left" vertical="distributed"/>
      <protection locked="0"/>
    </xf>
    <xf numFmtId="0" fontId="7" fillId="5" borderId="16" xfId="0" applyFont="1" applyFill="1" applyBorder="1" applyAlignment="1">
      <alignment horizontal="left" vertical="center" indent="1"/>
    </xf>
    <xf numFmtId="0" fontId="9" fillId="0" borderId="25" xfId="0" applyFont="1" applyBorder="1" applyAlignment="1" applyProtection="1">
      <alignment horizontal="center" vertical="top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27" xfId="0" applyFont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horizontal="left" vertical="justify" wrapText="1"/>
    </xf>
    <xf numFmtId="0" fontId="15" fillId="0" borderId="10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0" fontId="15" fillId="0" borderId="0" xfId="0" applyFont="1" applyAlignment="1">
      <alignment horizontal="left" vertical="justify" wrapText="1"/>
    </xf>
    <xf numFmtId="0" fontId="15" fillId="0" borderId="5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15" fillId="0" borderId="7" xfId="0" applyFont="1" applyBorder="1" applyAlignment="1">
      <alignment horizontal="left" vertical="justify" wrapText="1"/>
    </xf>
    <xf numFmtId="0" fontId="9" fillId="4" borderId="1" xfId="0" applyFont="1" applyFill="1" applyBorder="1" applyAlignment="1" applyProtection="1">
      <alignment horizontal="left" vertical="distributed" indent="1"/>
      <protection locked="0"/>
    </xf>
    <xf numFmtId="0" fontId="9" fillId="4" borderId="19" xfId="0" applyFont="1" applyFill="1" applyBorder="1" applyAlignment="1" applyProtection="1">
      <alignment horizontal="left" vertical="distributed" indent="1"/>
      <protection locked="0"/>
    </xf>
    <xf numFmtId="0" fontId="11" fillId="3" borderId="20" xfId="0" applyFont="1" applyFill="1" applyBorder="1" applyAlignment="1" applyProtection="1">
      <alignment horizontal="left" vertical="center" wrapText="1" indent="1"/>
      <protection hidden="1"/>
    </xf>
    <xf numFmtId="0" fontId="11" fillId="3" borderId="12" xfId="0" applyFont="1" applyFill="1" applyBorder="1" applyAlignment="1" applyProtection="1">
      <alignment horizontal="left" vertical="center" wrapText="1" indent="1"/>
      <protection hidden="1"/>
    </xf>
    <xf numFmtId="0" fontId="11" fillId="3" borderId="21" xfId="0" applyFont="1" applyFill="1" applyBorder="1" applyAlignment="1" applyProtection="1">
      <alignment horizontal="left" vertical="center" wrapText="1" indent="1"/>
      <protection hidden="1"/>
    </xf>
    <xf numFmtId="0" fontId="11" fillId="3" borderId="22" xfId="0" applyFont="1" applyFill="1" applyBorder="1" applyAlignment="1" applyProtection="1">
      <alignment horizontal="left" vertical="center" wrapText="1" indent="1"/>
      <protection hidden="1"/>
    </xf>
    <xf numFmtId="0" fontId="11" fillId="3" borderId="8" xfId="0" applyFont="1" applyFill="1" applyBorder="1" applyAlignment="1" applyProtection="1">
      <alignment horizontal="left" vertical="center" wrapText="1" indent="1"/>
      <protection hidden="1"/>
    </xf>
    <xf numFmtId="0" fontId="11" fillId="3" borderId="23" xfId="0" applyFont="1" applyFill="1" applyBorder="1" applyAlignment="1" applyProtection="1">
      <alignment horizontal="left" vertical="center" wrapText="1" indent="1"/>
      <protection hidden="1"/>
    </xf>
    <xf numFmtId="0" fontId="3" fillId="4" borderId="1" xfId="0" applyFont="1" applyFill="1" applyBorder="1" applyAlignment="1" applyProtection="1">
      <alignment horizontal="center" vertical="justify"/>
      <protection locked="0"/>
    </xf>
    <xf numFmtId="0" fontId="3" fillId="4" borderId="19" xfId="0" applyFont="1" applyFill="1" applyBorder="1" applyAlignment="1" applyProtection="1">
      <alignment horizontal="center" vertical="justify"/>
      <protection locked="0"/>
    </xf>
    <xf numFmtId="0" fontId="20" fillId="6" borderId="14" xfId="0" applyFont="1" applyFill="1" applyBorder="1" applyAlignment="1" applyProtection="1">
      <alignment horizontal="center" vertical="center" wrapText="1"/>
      <protection hidden="1"/>
    </xf>
    <xf numFmtId="0" fontId="20" fillId="6" borderId="15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19" xfId="0" applyFont="1" applyFill="1" applyBorder="1" applyAlignment="1" applyProtection="1">
      <alignment horizontal="left" vertical="center" indent="1"/>
      <protection hidden="1"/>
    </xf>
    <xf numFmtId="0" fontId="7" fillId="4" borderId="11" xfId="0" applyFont="1" applyFill="1" applyBorder="1" applyAlignment="1" applyProtection="1">
      <alignment horizontal="left" vertical="distributed" indent="1"/>
      <protection locked="0"/>
    </xf>
    <xf numFmtId="0" fontId="7" fillId="4" borderId="17" xfId="0" applyFont="1" applyFill="1" applyBorder="1" applyAlignment="1" applyProtection="1">
      <alignment horizontal="left" vertical="distributed" indent="1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distributed"/>
      <protection locked="0"/>
    </xf>
    <xf numFmtId="164" fontId="7" fillId="4" borderId="19" xfId="0" applyNumberFormat="1" applyFont="1" applyFill="1" applyBorder="1" applyAlignment="1" applyProtection="1">
      <alignment horizontal="center" vertical="distributed"/>
      <protection locked="0"/>
    </xf>
    <xf numFmtId="0" fontId="7" fillId="4" borderId="1" xfId="0" applyFont="1" applyFill="1" applyBorder="1" applyAlignment="1" applyProtection="1">
      <alignment horizontal="center" vertical="distributed"/>
      <protection locked="0"/>
    </xf>
    <xf numFmtId="0" fontId="7" fillId="4" borderId="19" xfId="0" applyFont="1" applyFill="1" applyBorder="1" applyAlignment="1" applyProtection="1">
      <alignment horizontal="center" vertical="distributed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left" vertical="top"/>
      <protection hidden="1"/>
    </xf>
    <xf numFmtId="0" fontId="8" fillId="2" borderId="24" xfId="0" applyFont="1" applyFill="1" applyBorder="1" applyAlignment="1" applyProtection="1">
      <alignment horizontal="left" vertical="top"/>
      <protection hidden="1"/>
    </xf>
    <xf numFmtId="0" fontId="9" fillId="0" borderId="13" xfId="0" applyFont="1" applyBorder="1" applyAlignment="1">
      <alignment horizontal="center" vertical="distributed"/>
    </xf>
    <xf numFmtId="0" fontId="9" fillId="0" borderId="24" xfId="0" applyFont="1" applyBorder="1" applyAlignment="1">
      <alignment horizontal="center" vertical="distributed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hidden="1"/>
    </xf>
    <xf numFmtId="0" fontId="7" fillId="4" borderId="13" xfId="0" applyFont="1" applyFill="1" applyBorder="1" applyAlignment="1" applyProtection="1">
      <alignment horizontal="left" vertical="distributed"/>
      <protection locked="0"/>
    </xf>
    <xf numFmtId="0" fontId="7" fillId="4" borderId="24" xfId="0" applyFont="1" applyFill="1" applyBorder="1" applyAlignment="1" applyProtection="1">
      <alignment horizontal="left" vertical="distributed"/>
      <protection locked="0"/>
    </xf>
    <xf numFmtId="0" fontId="9" fillId="4" borderId="1" xfId="0" applyFont="1" applyFill="1" applyBorder="1" applyAlignment="1" applyProtection="1">
      <alignment horizontal="left" vertical="top" indent="1"/>
      <protection locked="0"/>
    </xf>
    <xf numFmtId="0" fontId="9" fillId="4" borderId="19" xfId="0" applyFont="1" applyFill="1" applyBorder="1" applyAlignment="1" applyProtection="1">
      <alignment horizontal="left" vertical="top" indent="1"/>
      <protection locked="0"/>
    </xf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49" fontId="7" fillId="4" borderId="13" xfId="0" applyNumberFormat="1" applyFont="1" applyFill="1" applyBorder="1" applyAlignment="1" applyProtection="1">
      <alignment horizontal="center" vertical="center"/>
      <protection locked="0"/>
    </xf>
    <xf numFmtId="49" fontId="7" fillId="4" borderId="2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4">
    <dxf>
      <fill>
        <patternFill>
          <bgColor rgb="FFFFFFCC"/>
        </patternFill>
      </fill>
    </dxf>
    <dxf>
      <fill>
        <patternFill>
          <bgColor theme="6" tint="0.59996337778862885"/>
        </patternFill>
      </fill>
      <border>
        <left/>
      </border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576B0A"/>
      <color rgb="FFFFFFCC"/>
      <color rgb="FF7F9D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13</xdr:row>
      <xdr:rowOff>142875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DOCUMENTO DE INSTALACIÓN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para solciitar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la NOTIFIACIÓN OPERACIONAL</a:t>
          </a:r>
          <a:r>
            <a:rPr lang="es-ES" sz="1100" b="0" i="0" u="none" strike="noStrike">
              <a:latin typeface="+mn-lt"/>
              <a:cs typeface="Arial" pitchFamily="34" charset="0"/>
            </a:rPr>
            <a:t>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 hoja de este Excel: </a:t>
          </a:r>
          <a:r>
            <a:rPr lang="es-ES">
              <a:latin typeface="+mn-lt"/>
              <a:cs typeface="Arial" pitchFamily="34" charset="0"/>
            </a:rPr>
            <a:t>  </a:t>
          </a:r>
          <a:r>
            <a:rPr lang="es-ES" sz="1100" b="1" i="1" u="none" strike="noStrike">
              <a:latin typeface="+mn-lt"/>
              <a:cs typeface="Arial" pitchFamily="34" charset="0"/>
            </a:rPr>
            <a:t>"SOLICIUTD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PES-GENERACIÓN</a:t>
          </a:r>
          <a:r>
            <a:rPr lang="es-ES" sz="1100" b="1" i="1" u="none" strike="noStrike">
              <a:latin typeface="+mn-lt"/>
              <a:cs typeface="Arial" pitchFamily="34" charset="0"/>
            </a:rPr>
            <a:t>".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Las celdas marcadas en amarillo son de cumplimentación obligatoria. 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r>
            <a:rPr lang="es-ES" sz="1100" b="1" i="0" u="none" strike="noStrike">
              <a:latin typeface="+mn-lt"/>
              <a:cs typeface="Arial" pitchFamily="34" charset="0"/>
            </a:rPr>
            <a:t>2º.-</a:t>
          </a:r>
          <a:r>
            <a:rPr lang="es-ES" sz="1100" b="0" i="0" u="none" strike="noStrike">
              <a:latin typeface="+mn-lt"/>
              <a:cs typeface="Arial" pitchFamily="34" charset="0"/>
            </a:rPr>
            <a:t> Cuando se han cumplimentado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todos los datos, en el apartado "Documentación adjunta" se indica toda lad documentación que debe acompañar a la solicitud.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1" i="0" u="none" strike="noStrike">
              <a:latin typeface="+mn-lt"/>
              <a:cs typeface="Arial" pitchFamily="34" charset="0"/>
            </a:rPr>
            <a:t>	3º.-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 y firmado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0" i="0" u="none" strike="noStrike">
              <a:latin typeface="+mn-lt"/>
              <a:cs typeface="Arial" pitchFamily="34" charset="0"/>
            </a:rPr>
            <a:t>	Para más detalle sobre cada tipo de solicitud y documentación a adjuntar, consultar nuestr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a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GUÍA PES-GENERACIÓN, 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disponible en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www.hlenergia.com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2471606</xdr:colOff>
      <xdr:row>0</xdr:row>
      <xdr:rowOff>1066800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1369EF-33C2-A8F7-4257-EADF2BEC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423981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9"/>
  <sheetViews>
    <sheetView showGridLines="0" tabSelected="1" zoomScaleNormal="100" workbookViewId="0">
      <selection activeCell="K39" sqref="K39"/>
    </sheetView>
  </sheetViews>
  <sheetFormatPr baseColWidth="10" defaultColWidth="11.42578125" defaultRowHeight="12.75" x14ac:dyDescent="0.2"/>
  <sheetData>
    <row r="2" ht="19.5" customHeight="1" x14ac:dyDescent="0.2"/>
    <row r="16" customFormat="1" x14ac:dyDescent="0.2"/>
    <row r="19" customFormat="1" x14ac:dyDescent="0.2"/>
  </sheetData>
  <sheetProtection algorithmName="SHA-512" hashValue="aLkOMYslRJBOQG8CT4JpjADxNuUOW874qNTyVJBryTCbvXs1wqTONbpKAt8LyIK92l79RorBF97fMAUFyB7gSw==" saltValue="jilLqgjUQXZBedMZoBczG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I70"/>
  <sheetViews>
    <sheetView zoomScaleNormal="100" workbookViewId="0">
      <selection activeCell="B2" sqref="B2:C2"/>
    </sheetView>
  </sheetViews>
  <sheetFormatPr baseColWidth="10" defaultColWidth="9.140625" defaultRowHeight="12.75" x14ac:dyDescent="0.2"/>
  <cols>
    <col min="1" max="1" width="82" style="31" customWidth="1"/>
    <col min="2" max="3" width="40" style="31" customWidth="1"/>
    <col min="4" max="4" width="0.140625" customWidth="1"/>
    <col min="5" max="5" width="0.140625" style="2" customWidth="1"/>
    <col min="6" max="6" width="2.7109375" style="2" customWidth="1"/>
    <col min="7" max="7" width="139.28515625" style="24" customWidth="1"/>
    <col min="15" max="16384" width="9.140625" style="2"/>
  </cols>
  <sheetData>
    <row r="1" spans="1:35" ht="85.5" customHeight="1" thickTop="1" thickBot="1" x14ac:dyDescent="0.25">
      <c r="A1" s="12"/>
      <c r="B1" s="58" t="str">
        <f>IF(AND(B6=TABLAS!B2,B8=TABLAS!A6),TABLAS!E2,
IF(AND(B6=TABLAS!B3,B8=TABLAS!A6),TABLAS!E3,
IF(AND(B6=TABLAS!B4,B8=TABLAS!A6),TABLAS!E3,
"SOLICITUDES PES GENERACIÓN")))</f>
        <v>SOLICITUDES PES GENERACIÓN</v>
      </c>
      <c r="C1" s="59"/>
      <c r="G1" s="18" t="s">
        <v>0</v>
      </c>
      <c r="N1" s="2"/>
    </row>
    <row r="2" spans="1:35" ht="20.100000000000001" customHeight="1" thickTop="1" x14ac:dyDescent="0.2">
      <c r="A2" s="35" t="s">
        <v>107</v>
      </c>
      <c r="B2" s="63"/>
      <c r="C2" s="64"/>
      <c r="G2" s="19" t="s">
        <v>1</v>
      </c>
      <c r="N2" s="2"/>
    </row>
    <row r="3" spans="1:35" ht="20.100000000000001" customHeight="1" x14ac:dyDescent="0.2">
      <c r="A3" s="35" t="s">
        <v>100</v>
      </c>
      <c r="B3" s="63"/>
      <c r="C3" s="64"/>
      <c r="G3" s="19" t="s">
        <v>102</v>
      </c>
      <c r="N3" s="2"/>
    </row>
    <row r="4" spans="1:35" ht="20.100000000000001" customHeight="1" x14ac:dyDescent="0.2">
      <c r="A4" s="35" t="s">
        <v>101</v>
      </c>
      <c r="B4" s="85"/>
      <c r="C4" s="86"/>
      <c r="G4" s="19" t="s">
        <v>103</v>
      </c>
      <c r="N4" s="2"/>
    </row>
    <row r="5" spans="1:35" ht="20.100000000000001" customHeight="1" x14ac:dyDescent="0.2">
      <c r="A5" s="35" t="s">
        <v>108</v>
      </c>
      <c r="B5" s="33"/>
      <c r="C5" s="34"/>
      <c r="G5" s="19" t="s">
        <v>109</v>
      </c>
      <c r="N5" s="2"/>
    </row>
    <row r="6" spans="1:35" ht="20.100000000000001" customHeight="1" x14ac:dyDescent="0.2">
      <c r="A6" s="25" t="s">
        <v>2</v>
      </c>
      <c r="B6" s="65" t="s">
        <v>48</v>
      </c>
      <c r="C6" s="66"/>
      <c r="E6" s="20" t="str">
        <f>B6</f>
        <v>Tipo B</v>
      </c>
      <c r="F6" s="20"/>
      <c r="G6" s="19" t="s">
        <v>4</v>
      </c>
      <c r="N6" s="2"/>
    </row>
    <row r="7" spans="1:35" ht="20.100000000000001" customHeight="1" x14ac:dyDescent="0.2">
      <c r="A7" s="25" t="s">
        <v>5</v>
      </c>
      <c r="B7" s="15" t="s">
        <v>104</v>
      </c>
      <c r="C7" s="13"/>
      <c r="G7" s="19" t="s">
        <v>6</v>
      </c>
      <c r="N7" s="2"/>
    </row>
    <row r="8" spans="1:35" ht="20.100000000000001" customHeight="1" x14ac:dyDescent="0.2">
      <c r="A8" s="25" t="s">
        <v>7</v>
      </c>
      <c r="B8" s="67" t="s">
        <v>106</v>
      </c>
      <c r="C8" s="68"/>
      <c r="E8" s="21" t="str">
        <f>B8</f>
        <v>Notificación Operacional Provisional (ION)</v>
      </c>
      <c r="F8" s="21"/>
      <c r="G8" s="19" t="s">
        <v>8</v>
      </c>
      <c r="N8" s="2"/>
    </row>
    <row r="9" spans="1:35" s="3" customFormat="1" ht="20.100000000000001" customHeight="1" x14ac:dyDescent="0.2">
      <c r="A9" s="60" t="s">
        <v>9</v>
      </c>
      <c r="B9" s="61"/>
      <c r="C9" s="62"/>
      <c r="F9" s="22"/>
      <c r="G9" s="19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ht="20.100000000000001" customHeight="1" x14ac:dyDescent="0.2">
      <c r="A10" s="26" t="s">
        <v>92</v>
      </c>
      <c r="B10" s="69">
        <v>440</v>
      </c>
      <c r="C10" s="70"/>
      <c r="G10" s="19" t="s">
        <v>10</v>
      </c>
      <c r="N10" s="2"/>
    </row>
    <row r="11" spans="1:35" ht="20.100000000000001" customHeight="1" x14ac:dyDescent="0.2">
      <c r="A11" s="26" t="s">
        <v>91</v>
      </c>
      <c r="B11" s="71" t="s">
        <v>49</v>
      </c>
      <c r="C11" s="72"/>
      <c r="G11" s="19" t="s">
        <v>11</v>
      </c>
      <c r="N11" s="2"/>
    </row>
    <row r="12" spans="1:35" ht="20.100000000000001" customHeight="1" x14ac:dyDescent="0.2">
      <c r="A12" s="27" t="s">
        <v>88</v>
      </c>
      <c r="B12" s="73" t="s">
        <v>105</v>
      </c>
      <c r="C12" s="74"/>
      <c r="G12" s="19" t="s">
        <v>12</v>
      </c>
      <c r="N12" s="2"/>
    </row>
    <row r="13" spans="1:35" ht="20.100000000000001" customHeight="1" x14ac:dyDescent="0.2">
      <c r="A13" s="27" t="s">
        <v>87</v>
      </c>
      <c r="B13" s="73"/>
      <c r="C13" s="74"/>
      <c r="G13" s="19" t="s">
        <v>13</v>
      </c>
      <c r="N13" s="2"/>
    </row>
    <row r="14" spans="1:35" ht="20.100000000000001" customHeight="1" x14ac:dyDescent="0.2">
      <c r="A14" s="27" t="s">
        <v>86</v>
      </c>
      <c r="B14" s="73" t="s">
        <v>105</v>
      </c>
      <c r="C14" s="74"/>
      <c r="G14" s="19"/>
      <c r="N14" s="2"/>
    </row>
    <row r="15" spans="1:35" ht="29.25" customHeight="1" x14ac:dyDescent="0.2">
      <c r="A15" s="27" t="str">
        <f>IF(B1=TABLAS!E3,TABLAS!F17,"")</f>
        <v/>
      </c>
      <c r="B15" s="91"/>
      <c r="C15" s="92"/>
      <c r="G15" s="19"/>
      <c r="N15" s="2"/>
    </row>
    <row r="16" spans="1:35" s="3" customFormat="1" ht="20.100000000000001" customHeight="1" x14ac:dyDescent="0.2">
      <c r="A16" s="60" t="s">
        <v>14</v>
      </c>
      <c r="B16" s="61"/>
      <c r="C16" s="62"/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0.100000000000001" customHeight="1" x14ac:dyDescent="0.2">
      <c r="A17" s="27" t="s">
        <v>15</v>
      </c>
      <c r="B17" s="87"/>
      <c r="C17" s="88"/>
      <c r="G17" s="23"/>
      <c r="N17" s="2"/>
    </row>
    <row r="18" spans="1:35" ht="20.100000000000001" customHeight="1" x14ac:dyDescent="0.2">
      <c r="A18" s="28" t="s">
        <v>16</v>
      </c>
      <c r="B18" s="89"/>
      <c r="C18" s="90"/>
      <c r="G18" s="23"/>
      <c r="N18" s="2"/>
    </row>
    <row r="19" spans="1:35" ht="20.100000000000001" customHeight="1" x14ac:dyDescent="0.2">
      <c r="A19" s="29" t="s">
        <v>17</v>
      </c>
      <c r="B19" s="48"/>
      <c r="C19" s="49"/>
      <c r="G19" s="23"/>
      <c r="N19" s="2"/>
    </row>
    <row r="20" spans="1:35" ht="20.100000000000001" customHeight="1" x14ac:dyDescent="0.2">
      <c r="A20" s="29" t="s">
        <v>18</v>
      </c>
      <c r="B20" s="48"/>
      <c r="C20" s="49"/>
      <c r="G20" s="23"/>
      <c r="N20" s="2"/>
    </row>
    <row r="21" spans="1:35" ht="20.100000000000001" customHeight="1" x14ac:dyDescent="0.2">
      <c r="A21" s="29" t="s">
        <v>19</v>
      </c>
      <c r="B21" s="48"/>
      <c r="C21" s="49"/>
      <c r="G21" s="23"/>
      <c r="N21" s="2"/>
    </row>
    <row r="22" spans="1:35" s="3" customFormat="1" ht="20.100000000000001" customHeight="1" x14ac:dyDescent="0.2">
      <c r="A22" s="60" t="s">
        <v>20</v>
      </c>
      <c r="B22" s="61"/>
      <c r="C22" s="62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3" customFormat="1" ht="20.100000000000001" customHeight="1" x14ac:dyDescent="0.2">
      <c r="A23" s="60" t="s">
        <v>21</v>
      </c>
      <c r="B23" s="61"/>
      <c r="C23" s="62"/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ht="20.100000000000001" customHeight="1" x14ac:dyDescent="0.2">
      <c r="A24" s="29" t="s">
        <v>22</v>
      </c>
      <c r="B24" s="48"/>
      <c r="C24" s="49"/>
      <c r="G24" s="23"/>
      <c r="N24" s="2"/>
    </row>
    <row r="25" spans="1:35" ht="20.100000000000001" customHeight="1" x14ac:dyDescent="0.2">
      <c r="A25" s="29" t="s">
        <v>23</v>
      </c>
      <c r="B25" s="48"/>
      <c r="C25" s="49"/>
      <c r="G25" s="23"/>
      <c r="N25" s="2"/>
    </row>
    <row r="26" spans="1:35" ht="20.100000000000001" customHeight="1" x14ac:dyDescent="0.2">
      <c r="A26" s="29" t="s">
        <v>15</v>
      </c>
      <c r="B26" s="48"/>
      <c r="C26" s="49"/>
      <c r="G26" s="23"/>
      <c r="N26" s="2"/>
    </row>
    <row r="27" spans="1:35" ht="20.100000000000001" customHeight="1" x14ac:dyDescent="0.2">
      <c r="A27" s="29" t="s">
        <v>24</v>
      </c>
      <c r="B27" s="48"/>
      <c r="C27" s="49"/>
      <c r="G27" s="23"/>
      <c r="N27" s="2"/>
    </row>
    <row r="28" spans="1:35" ht="20.100000000000001" customHeight="1" x14ac:dyDescent="0.2">
      <c r="A28" s="29" t="s">
        <v>25</v>
      </c>
      <c r="B28" s="48"/>
      <c r="C28" s="49"/>
      <c r="G28" s="23"/>
      <c r="N28" s="2"/>
    </row>
    <row r="29" spans="1:35" ht="20.100000000000001" customHeight="1" x14ac:dyDescent="0.2">
      <c r="A29" s="29" t="s">
        <v>26</v>
      </c>
      <c r="B29" s="48"/>
      <c r="C29" s="49"/>
      <c r="G29" s="23"/>
      <c r="N29" s="2"/>
    </row>
    <row r="30" spans="1:35" ht="20.100000000000001" customHeight="1" x14ac:dyDescent="0.2">
      <c r="A30" s="29" t="s">
        <v>27</v>
      </c>
      <c r="B30" s="48"/>
      <c r="C30" s="49"/>
      <c r="G30" s="23"/>
      <c r="N30" s="2"/>
    </row>
    <row r="31" spans="1:35" s="3" customFormat="1" ht="20.100000000000001" customHeight="1" x14ac:dyDescent="0.2">
      <c r="A31" s="60" t="s">
        <v>28</v>
      </c>
      <c r="B31" s="61"/>
      <c r="C31" s="62"/>
      <c r="F31" s="22"/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ht="20.100000000000001" customHeight="1" x14ac:dyDescent="0.2">
      <c r="A32" s="29" t="s">
        <v>29</v>
      </c>
      <c r="B32" s="48"/>
      <c r="C32" s="49"/>
      <c r="G32" s="23"/>
      <c r="N32" s="2"/>
    </row>
    <row r="33" spans="1:35" ht="20.100000000000001" customHeight="1" x14ac:dyDescent="0.2">
      <c r="A33" s="29" t="s">
        <v>30</v>
      </c>
      <c r="B33" s="48"/>
      <c r="C33" s="49"/>
      <c r="G33" s="23"/>
      <c r="N33" s="2"/>
    </row>
    <row r="34" spans="1:35" ht="20.100000000000001" customHeight="1" x14ac:dyDescent="0.2">
      <c r="A34" s="29" t="s">
        <v>31</v>
      </c>
      <c r="B34" s="48"/>
      <c r="C34" s="49"/>
      <c r="G34" s="23"/>
      <c r="N34" s="2"/>
    </row>
    <row r="35" spans="1:35" ht="20.100000000000001" customHeight="1" x14ac:dyDescent="0.2">
      <c r="A35" s="29" t="s">
        <v>15</v>
      </c>
      <c r="B35" s="48"/>
      <c r="C35" s="49"/>
      <c r="G35" s="23"/>
      <c r="N35" s="2"/>
    </row>
    <row r="36" spans="1:35" ht="20.100000000000001" customHeight="1" x14ac:dyDescent="0.2">
      <c r="A36" s="29" t="s">
        <v>32</v>
      </c>
      <c r="B36" s="48"/>
      <c r="C36" s="49"/>
      <c r="G36" s="23"/>
      <c r="N36" s="2"/>
    </row>
    <row r="37" spans="1:35" ht="20.100000000000001" customHeight="1" x14ac:dyDescent="0.2">
      <c r="A37" s="29" t="s">
        <v>33</v>
      </c>
      <c r="B37" s="48"/>
      <c r="C37" s="49"/>
      <c r="G37" s="23"/>
      <c r="N37" s="2"/>
    </row>
    <row r="38" spans="1:35" s="3" customFormat="1" ht="20.100000000000001" customHeight="1" x14ac:dyDescent="0.2">
      <c r="A38" s="60" t="s">
        <v>34</v>
      </c>
      <c r="B38" s="61"/>
      <c r="C38" s="62"/>
      <c r="F38" s="22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3" customFormat="1" ht="20.100000000000001" customHeight="1" x14ac:dyDescent="0.2">
      <c r="A39" s="29" t="s">
        <v>35</v>
      </c>
      <c r="B39" s="56"/>
      <c r="C39" s="57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3" customFormat="1" ht="20.100000000000001" customHeight="1" x14ac:dyDescent="0.2">
      <c r="A40" s="29" t="s">
        <v>36</v>
      </c>
      <c r="B40" s="56"/>
      <c r="C40" s="57"/>
      <c r="F40" s="22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3" customFormat="1" ht="20.100000000000001" customHeight="1" x14ac:dyDescent="0.2">
      <c r="A41" s="29" t="s">
        <v>37</v>
      </c>
      <c r="B41" s="56"/>
      <c r="C41" s="57"/>
      <c r="F41" s="22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3" customFormat="1" ht="20.100000000000001" customHeight="1" x14ac:dyDescent="0.2">
      <c r="A42" s="82" t="s">
        <v>89</v>
      </c>
      <c r="B42" s="83"/>
      <c r="C42" s="84"/>
      <c r="F42" s="22"/>
      <c r="G42" s="23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s="3" customFormat="1" ht="15.75" customHeight="1" x14ac:dyDescent="0.2">
      <c r="A43" s="50" t="str">
        <f xml:space="preserve">
IF(AND(B6=TABLAS!B2,B8=TABLAS!A4,B7="SI",C7&gt;1),TABLAS!F5,
IF(AND(B6=TABLAS!B2,B8=TABLAS!A5,B7="SI",C7&gt;1),TABLAS!F12,
IF(AND(B6=TABLAS!B2,B8=TABLAS!A6),TABLAS!F2,
IF(AND(OR(B6=TABLAS!B3,B6=TABLAS!B4),B8=TABLAS!A2),TABLAS!F8,
IF(AND(OR(B6=TABLAS!B3,B6=TABLAS!B4),B8=TABLAS!A3),TABLAS!F13,
IF(AND(OR(B6=TABLAS!B3,B6=TABLAS!B4),B8=TABLAS!A4,OR(B10&gt;1000,C7&gt;1)),TABLAS!F5,
IF(AND(OR(B6=TABLAS!B3,B6=TABLAS!B4),B8=TABLAS!A4,OR(B10=450,B10&gt;450)),TABLAS!F15,
IF(AND(OR(B6=TABLAS!B3,B6=TABLAS!B4),B8=TABLAS!A4,B10&lt;450),TABLAS!F14,
IF(AND(OR(B6=TABLAS!B3,B6=TABLAS!B4),B8=TABLAS!A5),TABLAS!F12,
IF(AND(OR(B6=TABLAS!B3,B6=TABLAS!B4),B8=TABLAS!A6),TABLAS!F4,""
))))))))))</f>
        <v>Certificado de lectura del gestor de la red de distribución.</v>
      </c>
      <c r="B43" s="51"/>
      <c r="C43" s="52"/>
      <c r="F43" s="22"/>
      <c r="G43" s="23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ht="15.75" customHeight="1" x14ac:dyDescent="0.2">
      <c r="A44" s="53" t="str">
        <f xml:space="preserve">
IF(AND(B6=TABLAS!B2,B8=TABLAS!A5,B7="SI",C7&gt;1),TABLAS!F11,
IF(AND(B6=TABLAS!B2,B8=TABLAS!A6),TABLAS!F3,
IF(AND(OR(B6=TABLAS!B3,B6=TABLAS!B4),B8=TABLAS!A2),TABLAS!F9,
IF(AND(OR(B6=TABLAS!B3,B6=TABLAS!B4),B8=TABLAS!A3,B12="SI"),TABLAS!F6,
IF(AND(OR(B6=TABLAS!B3,B6=TABLAS!B4),B8=TABLAS!A5,OR(B10&gt;1000,C7&gt;1)),TABLAS!F11,
IF(AND(OR(B6=TABLAS!B3,B6=TABLAS!B4),B8=TABLAS!A6),TABLAS!F3,""
))))))</f>
        <v/>
      </c>
      <c r="B44" s="54"/>
      <c r="C44" s="55"/>
      <c r="G44" s="23"/>
      <c r="N44" s="2"/>
    </row>
    <row r="45" spans="1:35" ht="15.75" customHeight="1" x14ac:dyDescent="0.2">
      <c r="A45" s="53" t="str">
        <f xml:space="preserve">
IF(AND(B6=TABLAS!B2,B8=TABLAS!A6,B12="SI"),TABLAS!F6,
IF(AND(OR(B6=TABLAS!B3,B6=TABLAS!B4),B8=TABLAS!A2,B13="SI"),TABLAS!F10,
IF(AND(OR(B6=TABLAS!B3,B6=TABLAS!B4),B8=TABLAS!A6,B12="SI"),TABLAS!F6,"")))</f>
        <v/>
      </c>
      <c r="B45" s="54"/>
      <c r="C45" s="55"/>
      <c r="G45" s="23"/>
      <c r="N45" s="2"/>
    </row>
    <row r="46" spans="1:35" ht="15.75" customHeight="1" x14ac:dyDescent="0.2">
      <c r="A46" s="53" t="str">
        <f>IF(AND(B6=TABLAS!B2,B8=TABLAS!A6,C7&gt;5),TABLAS!F7,
IF(AND(OR(B6=TABLAS!B3,B6=TABLAS!B4),B8=TABLAS!A6,C7&gt;5),TABLAS!F7,""))</f>
        <v/>
      </c>
      <c r="B46" s="54"/>
      <c r="C46" s="55"/>
      <c r="G46" s="23"/>
      <c r="N46" s="2"/>
    </row>
    <row r="47" spans="1:35" ht="15.75" customHeight="1" x14ac:dyDescent="0.2">
      <c r="A47" s="53" t="str">
        <f>IF(B1="DOCUMENTO DE INSTALACIÓN",TABLAS!F16,
IF(B1=TABLAS!E3,TABLAS!F16,""))</f>
        <v/>
      </c>
      <c r="B47" s="54"/>
      <c r="C47" s="55"/>
      <c r="G47" s="23"/>
      <c r="N47" s="2"/>
    </row>
    <row r="48" spans="1:35" ht="15" x14ac:dyDescent="0.2">
      <c r="A48" s="14" t="s">
        <v>38</v>
      </c>
      <c r="B48" s="78" t="str">
        <f>IF(B1="DOCUMENTO DE INSTALACIÓN", "Firma instalador autorizado/empresa instaladora","")</f>
        <v/>
      </c>
      <c r="C48" s="79"/>
      <c r="G48"/>
      <c r="N48" s="2"/>
    </row>
    <row r="49" spans="1:14" ht="56.25" customHeight="1" x14ac:dyDescent="0.2">
      <c r="A49" s="30"/>
      <c r="B49" s="80"/>
      <c r="C49" s="81"/>
      <c r="G49"/>
      <c r="N49" s="2"/>
    </row>
    <row r="50" spans="1:14" ht="12.75" customHeight="1" x14ac:dyDescent="0.2">
      <c r="A50" s="75" t="s">
        <v>39</v>
      </c>
      <c r="B50" s="76"/>
      <c r="C50" s="77"/>
      <c r="G50"/>
      <c r="N50" s="2"/>
    </row>
    <row r="51" spans="1:14" ht="39" customHeight="1" thickBot="1" x14ac:dyDescent="0.25">
      <c r="A51" s="36"/>
      <c r="B51" s="37"/>
      <c r="C51" s="38"/>
      <c r="G51"/>
      <c r="N51" s="2"/>
    </row>
    <row r="52" spans="1:14" ht="13.5" thickTop="1" x14ac:dyDescent="0.2">
      <c r="G52"/>
      <c r="N52" s="2"/>
    </row>
    <row r="53" spans="1:14" x14ac:dyDescent="0.2">
      <c r="G53"/>
      <c r="N53" s="2"/>
    </row>
    <row r="54" spans="1:14" ht="15" customHeight="1" x14ac:dyDescent="0.2">
      <c r="A54" s="39" t="s">
        <v>40</v>
      </c>
      <c r="B54" s="40"/>
      <c r="C54" s="41"/>
      <c r="G54"/>
      <c r="N54" s="2"/>
    </row>
    <row r="55" spans="1:14" ht="17.25" customHeight="1" x14ac:dyDescent="0.2">
      <c r="A55" s="42"/>
      <c r="B55" s="43"/>
      <c r="C55" s="44"/>
      <c r="G55"/>
      <c r="N55" s="2"/>
    </row>
    <row r="56" spans="1:14" ht="18" customHeight="1" x14ac:dyDescent="0.2">
      <c r="A56" s="42"/>
      <c r="B56" s="43"/>
      <c r="C56" s="44"/>
      <c r="G56"/>
      <c r="N56" s="2"/>
    </row>
    <row r="57" spans="1:14" ht="14.25" customHeight="1" x14ac:dyDescent="0.2">
      <c r="A57" s="42"/>
      <c r="B57" s="43"/>
      <c r="C57" s="44"/>
      <c r="G57"/>
      <c r="N57" s="2"/>
    </row>
    <row r="58" spans="1:14" ht="16.5" customHeight="1" x14ac:dyDescent="0.2">
      <c r="A58" s="45"/>
      <c r="B58" s="46"/>
      <c r="C58" s="47"/>
      <c r="G58"/>
      <c r="N58" s="2"/>
    </row>
    <row r="59" spans="1:14" ht="14.25" customHeight="1" x14ac:dyDescent="0.2">
      <c r="A59"/>
      <c r="B59" s="2"/>
      <c r="C59" s="24"/>
      <c r="E59"/>
      <c r="F59"/>
      <c r="G59"/>
      <c r="L59" s="2"/>
      <c r="M59" s="2"/>
      <c r="N59" s="2"/>
    </row>
    <row r="60" spans="1:14" ht="16.5" customHeight="1" x14ac:dyDescent="0.2">
      <c r="A60"/>
      <c r="B60" s="2"/>
      <c r="C60" s="24"/>
      <c r="E60"/>
      <c r="F60"/>
      <c r="G60"/>
      <c r="L60" s="2"/>
      <c r="M60" s="2"/>
      <c r="N60" s="2"/>
    </row>
    <row r="61" spans="1:14" ht="14.25" customHeight="1" x14ac:dyDescent="0.2">
      <c r="A61"/>
      <c r="B61" s="2"/>
      <c r="C61" s="24"/>
      <c r="E61"/>
      <c r="F61"/>
      <c r="G61"/>
      <c r="L61" s="2"/>
      <c r="M61" s="2"/>
      <c r="N61" s="2"/>
    </row>
    <row r="62" spans="1:14" ht="18.75" customHeight="1" x14ac:dyDescent="0.2">
      <c r="B62" s="32"/>
      <c r="C62" s="32"/>
    </row>
    <row r="63" spans="1:14" x14ac:dyDescent="0.2">
      <c r="B63" s="32"/>
      <c r="C63" s="32"/>
    </row>
    <row r="64" spans="1:14" x14ac:dyDescent="0.2">
      <c r="B64" s="32"/>
      <c r="C64" s="32"/>
    </row>
    <row r="65" spans="2:3" ht="17.25" customHeight="1" x14ac:dyDescent="0.2">
      <c r="B65" s="32"/>
      <c r="C65" s="32"/>
    </row>
    <row r="66" spans="2:3" ht="15.75" customHeight="1" x14ac:dyDescent="0.2">
      <c r="B66" s="32"/>
      <c r="C66" s="32"/>
    </row>
    <row r="67" spans="2:3" x14ac:dyDescent="0.2">
      <c r="B67" s="32"/>
      <c r="C67" s="32"/>
    </row>
    <row r="68" spans="2:3" x14ac:dyDescent="0.2">
      <c r="B68" s="32"/>
      <c r="C68" s="32"/>
    </row>
    <row r="69" spans="2:3" x14ac:dyDescent="0.2">
      <c r="B69" s="32"/>
      <c r="C69" s="32"/>
    </row>
    <row r="70" spans="2:3" x14ac:dyDescent="0.2">
      <c r="B70" s="32"/>
      <c r="C70" s="32"/>
    </row>
  </sheetData>
  <sheetProtection algorithmName="SHA-512" hashValue="zNyqAGPdFbkOLS6Z+TCFAal9EyBPqNBai2Tunr9xJRRGDUj8FYQND0jG1JAWt/n41KLiR20iigxVPAQTZsrVZQ==" saltValue="sPtBzVoHKZXew4Kn4Sdrgw==" spinCount="100000" sheet="1" selectLockedCells="1"/>
  <dataConsolidate/>
  <mergeCells count="50">
    <mergeCell ref="B33:C33"/>
    <mergeCell ref="B34:C34"/>
    <mergeCell ref="B35:C35"/>
    <mergeCell ref="A42:C42"/>
    <mergeCell ref="B3:C3"/>
    <mergeCell ref="B4:C4"/>
    <mergeCell ref="B13:C13"/>
    <mergeCell ref="B17:C17"/>
    <mergeCell ref="B18:C18"/>
    <mergeCell ref="B14:C14"/>
    <mergeCell ref="B15:C15"/>
    <mergeCell ref="A50:C50"/>
    <mergeCell ref="A46:C46"/>
    <mergeCell ref="A38:C38"/>
    <mergeCell ref="B36:C36"/>
    <mergeCell ref="B37:C37"/>
    <mergeCell ref="B39:C39"/>
    <mergeCell ref="B40:C40"/>
    <mergeCell ref="A45:C45"/>
    <mergeCell ref="B48:C48"/>
    <mergeCell ref="B49:C49"/>
    <mergeCell ref="B1:C1"/>
    <mergeCell ref="A16:C16"/>
    <mergeCell ref="A22:C22"/>
    <mergeCell ref="A23:C23"/>
    <mergeCell ref="A31:C31"/>
    <mergeCell ref="B2:C2"/>
    <mergeCell ref="B6:C6"/>
    <mergeCell ref="B8:C8"/>
    <mergeCell ref="B10:C10"/>
    <mergeCell ref="B11:C11"/>
    <mergeCell ref="A9:C9"/>
    <mergeCell ref="B12:C12"/>
    <mergeCell ref="B19:C19"/>
    <mergeCell ref="A51:C51"/>
    <mergeCell ref="A54:C58"/>
    <mergeCell ref="B20:C20"/>
    <mergeCell ref="B21:C21"/>
    <mergeCell ref="B24:C24"/>
    <mergeCell ref="A43:C43"/>
    <mergeCell ref="A44:C44"/>
    <mergeCell ref="B25:C25"/>
    <mergeCell ref="B26:C26"/>
    <mergeCell ref="B27:C27"/>
    <mergeCell ref="B28:C28"/>
    <mergeCell ref="B29:C29"/>
    <mergeCell ref="B41:C41"/>
    <mergeCell ref="B30:C30"/>
    <mergeCell ref="A47:C47"/>
    <mergeCell ref="B32:C32"/>
  </mergeCells>
  <phoneticPr fontId="0" type="noConversion"/>
  <conditionalFormatting sqref="B7:C7 B10:B15 B2:B6 B8 B17:B21 B24:B30 B32:B37 B39:B41">
    <cfRule type="notContainsBlanks" dxfId="3" priority="4">
      <formula>LEN(TRIM(B2))&gt;0</formula>
    </cfRule>
  </conditionalFormatting>
  <conditionalFormatting sqref="B15:C15">
    <cfRule type="expression" dxfId="2" priority="1">
      <formula>$A$15=""</formula>
    </cfRule>
  </conditionalFormatting>
  <conditionalFormatting sqref="C7">
    <cfRule type="expression" dxfId="1" priority="2">
      <formula>$B$7="NO"</formula>
    </cfRule>
    <cfRule type="expression" dxfId="0" priority="3">
      <formula>$B$7="SI"</formula>
    </cfRule>
  </conditionalFormatting>
  <dataValidations xWindow="814" yWindow="250" count="2">
    <dataValidation type="list" allowBlank="1" showInputMessage="1" showErrorMessage="1" sqref="B7 B12:B14" xr:uid="{1C7AFA8C-0AF0-4719-B5FF-6677A9942039}">
      <formula1>"SI,NO"</formula1>
    </dataValidation>
    <dataValidation type="list" allowBlank="1" showInputMessage="1" showErrorMessage="1" sqref="B4:C5" xr:uid="{D7AF4115-617A-45B9-827F-F0ED66F3829D}">
      <formula1>"MGES, MPE"</formula1>
    </dataValidation>
  </dataValidations>
  <printOptions horizontalCentered="1"/>
  <pageMargins left="0.27559055118110237" right="0.19685039370078741" top="0.9055118110236221" bottom="0.51181102362204722" header="0.27559055118110237" footer="0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814" yWindow="250" count="3">
        <x14:dataValidation type="list" allowBlank="1" showInputMessage="1" showErrorMessage="1" xr:uid="{A9A24A51-5D7D-4EA7-956D-BD7E0DD76171}">
          <x14:formula1>
            <xm:f>TABLAS!$B$2:$B$4</xm:f>
          </x14:formula1>
          <xm:sqref>B6:B7</xm:sqref>
        </x14:dataValidation>
        <x14:dataValidation type="list" allowBlank="1" showInputMessage="1" showErrorMessage="1" xr:uid="{7FF67876-B347-45BB-A006-442E8582DFBB}">
          <x14:formula1>
            <xm:f>TABLAS!$C$2:$C$6</xm:f>
          </x14:formula1>
          <xm:sqref>B11</xm:sqref>
        </x14:dataValidation>
        <x14:dataValidation type="list" allowBlank="1" showInputMessage="1" showErrorMessage="1" xr:uid="{F3CBA498-84A6-4980-BB0A-97D6F9E95A03}">
          <x14:formula1>
            <xm:f>TABLAS!$A$2:$A$6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G78"/>
  <sheetViews>
    <sheetView workbookViewId="0">
      <selection activeCell="E3" sqref="E3"/>
    </sheetView>
  </sheetViews>
  <sheetFormatPr baseColWidth="10" defaultColWidth="11.42578125" defaultRowHeight="12.75" x14ac:dyDescent="0.2"/>
  <cols>
    <col min="1" max="2" width="34.42578125" customWidth="1"/>
    <col min="3" max="3" width="19.28515625" style="1" customWidth="1"/>
    <col min="4" max="4" width="48.140625" style="1" customWidth="1"/>
    <col min="5" max="5" width="19.28515625" style="2" customWidth="1"/>
    <col min="6" max="6" width="66.140625" customWidth="1"/>
  </cols>
  <sheetData>
    <row r="1" spans="1:6" ht="54.75" customHeight="1" x14ac:dyDescent="0.2">
      <c r="A1" s="7" t="s">
        <v>41</v>
      </c>
      <c r="B1" s="7" t="s">
        <v>42</v>
      </c>
      <c r="C1" s="7" t="s">
        <v>43</v>
      </c>
      <c r="D1" s="7" t="s">
        <v>44</v>
      </c>
      <c r="E1" s="8"/>
      <c r="F1" s="11" t="s">
        <v>45</v>
      </c>
    </row>
    <row r="2" spans="1:6" ht="30" customHeight="1" x14ac:dyDescent="0.2">
      <c r="A2" s="2" t="str">
        <f>IF('SOLICITUD PES-GENERACIÓN'!E6=0,"",IF('SOLICITUD PES-GENERACIÓN'!E6=B2,"","Notificación Operacional de Energización (EON)"))</f>
        <v>Notificación Operacional de Energización (EON)</v>
      </c>
      <c r="B2" s="2" t="s">
        <v>3</v>
      </c>
      <c r="C2" s="1" t="s">
        <v>46</v>
      </c>
      <c r="D2" s="4" t="s">
        <v>47</v>
      </c>
      <c r="E2" s="2" t="s">
        <v>94</v>
      </c>
      <c r="F2" s="1" t="s">
        <v>83</v>
      </c>
    </row>
    <row r="3" spans="1:6" ht="30" customHeight="1" x14ac:dyDescent="0.2">
      <c r="A3" s="2" t="str">
        <f>IF('SOLICITUD PES-GENERACIÓN'!E6=0,"",IF('SOLICITUD PES-GENERACIÓN'!E6=B2,"","Energización del MGE"))</f>
        <v>Energización del MGE</v>
      </c>
      <c r="B3" s="1" t="s">
        <v>48</v>
      </c>
      <c r="C3" s="1" t="s">
        <v>49</v>
      </c>
      <c r="D3" s="4" t="s">
        <v>50</v>
      </c>
      <c r="E3" s="16" t="s">
        <v>99</v>
      </c>
      <c r="F3" s="9" t="s">
        <v>84</v>
      </c>
    </row>
    <row r="4" spans="1:6" ht="30" customHeight="1" x14ac:dyDescent="0.2">
      <c r="A4" s="2" t="str">
        <f>IF('SOLICITUD PES-GENERACIÓN'!E6="","",IF('SOLICITUD PES-GENERACIÓN'!E6=TABLAS!B3,"Notificación Operacional Provisional (ION)",IF('SOLICITUD PES-GENERACIÓN'!E6=TABLAS!B4,"Notificación Operacional Provisional (ION)",IF(AND('SOLICITUD PES-GENERACIÓN'!E6=TABLAS!B2,'SOLICITUD PES-GENERACIÓN'!B7="SI",'SOLICITUD PES-GENERACIÓN'!C7&gt;1),"Notificación Operacional Provisional (ION)",""))))</f>
        <v>Notificación Operacional Provisional (ION)</v>
      </c>
      <c r="B4" s="1" t="s">
        <v>51</v>
      </c>
      <c r="C4" s="1" t="s">
        <v>52</v>
      </c>
      <c r="D4" s="4" t="s">
        <v>53</v>
      </c>
      <c r="F4" s="9" t="s">
        <v>85</v>
      </c>
    </row>
    <row r="5" spans="1:6" ht="30" customHeight="1" x14ac:dyDescent="0.2">
      <c r="A5" s="2" t="str">
        <f>IF('SOLICITUD PES-GENERACIÓN'!E6=TABLAS!B3,"Inicio de pruebas o vertidos a la red",IF('SOLICITUD PES-GENERACIÓN'!E6=TABLAS!B4,"Inicio de pruebas o vertidos a la red",IF(AND('SOLICITUD PES-GENERACIÓN'!E6=TABLAS!B2,'SOLICITUD PES-GENERACIÓN'!B7="SI",'SOLICITUD PES-GENERACIÓN'!C7&gt;1),"Inicio de pruebas o vertidos a la red","")))</f>
        <v>Inicio de pruebas o vertidos a la red</v>
      </c>
      <c r="B5" s="1"/>
      <c r="C5" s="1" t="s">
        <v>54</v>
      </c>
      <c r="D5" s="4" t="s">
        <v>55</v>
      </c>
      <c r="F5" s="9" t="s">
        <v>56</v>
      </c>
    </row>
    <row r="6" spans="1:6" ht="30" customHeight="1" x14ac:dyDescent="0.2">
      <c r="A6" s="1" t="str">
        <f>IF('SOLICITUD PES-GENERACIÓN'!E6=0,"","Notificación Operacional Definitiva (FON)")</f>
        <v>Notificación Operacional Definitiva (FON)</v>
      </c>
      <c r="B6" s="1"/>
      <c r="C6" s="1" t="s">
        <v>57</v>
      </c>
      <c r="D6" s="4" t="s">
        <v>58</v>
      </c>
      <c r="F6" s="9" t="s">
        <v>59</v>
      </c>
    </row>
    <row r="7" spans="1:6" ht="30" customHeight="1" x14ac:dyDescent="0.2">
      <c r="D7" s="4" t="s">
        <v>60</v>
      </c>
      <c r="F7" s="10" t="s">
        <v>61</v>
      </c>
    </row>
    <row r="8" spans="1:6" ht="30" customHeight="1" x14ac:dyDescent="0.2">
      <c r="A8" s="1"/>
      <c r="D8" s="4" t="s">
        <v>62</v>
      </c>
      <c r="F8" s="9" t="s">
        <v>63</v>
      </c>
    </row>
    <row r="9" spans="1:6" ht="30" customHeight="1" x14ac:dyDescent="0.2">
      <c r="D9" s="4" t="s">
        <v>64</v>
      </c>
      <c r="F9" s="9" t="s">
        <v>65</v>
      </c>
    </row>
    <row r="10" spans="1:6" ht="30" customHeight="1" x14ac:dyDescent="0.2">
      <c r="D10" s="4" t="s">
        <v>66</v>
      </c>
      <c r="F10" s="9" t="s">
        <v>67</v>
      </c>
    </row>
    <row r="11" spans="1:6" ht="30" customHeight="1" x14ac:dyDescent="0.2">
      <c r="C11" s="6"/>
      <c r="D11" s="4" t="s">
        <v>68</v>
      </c>
      <c r="F11" s="9" t="s">
        <v>69</v>
      </c>
    </row>
    <row r="12" spans="1:6" ht="30" customHeight="1" x14ac:dyDescent="0.2">
      <c r="D12" s="4" t="s">
        <v>70</v>
      </c>
      <c r="F12" s="9" t="s">
        <v>71</v>
      </c>
    </row>
    <row r="13" spans="1:6" ht="30" customHeight="1" x14ac:dyDescent="0.2">
      <c r="D13" s="4" t="s">
        <v>72</v>
      </c>
      <c r="F13" s="9" t="s">
        <v>73</v>
      </c>
    </row>
    <row r="14" spans="1:6" ht="30" customHeight="1" x14ac:dyDescent="0.2">
      <c r="D14" s="4" t="s">
        <v>74</v>
      </c>
      <c r="F14" s="9" t="s">
        <v>75</v>
      </c>
    </row>
    <row r="15" spans="1:6" ht="30" customHeight="1" x14ac:dyDescent="0.2">
      <c r="D15" s="4" t="s">
        <v>76</v>
      </c>
      <c r="F15" s="9" t="s">
        <v>77</v>
      </c>
    </row>
    <row r="16" spans="1:6" ht="30" customHeight="1" x14ac:dyDescent="0.2">
      <c r="D16" s="4" t="s">
        <v>78</v>
      </c>
      <c r="F16" s="9" t="s">
        <v>90</v>
      </c>
    </row>
    <row r="17" spans="3:7" ht="30" customHeight="1" x14ac:dyDescent="0.2">
      <c r="D17" s="4" t="s">
        <v>79</v>
      </c>
      <c r="F17" s="9" t="s">
        <v>93</v>
      </c>
      <c r="G17" s="17" t="s">
        <v>96</v>
      </c>
    </row>
    <row r="18" spans="3:7" ht="30" customHeight="1" x14ac:dyDescent="0.2">
      <c r="D18" s="4" t="s">
        <v>80</v>
      </c>
      <c r="F18" s="9" t="s">
        <v>95</v>
      </c>
    </row>
    <row r="19" spans="3:7" ht="30" customHeight="1" x14ac:dyDescent="0.2">
      <c r="D19" s="4" t="s">
        <v>81</v>
      </c>
      <c r="F19" s="9" t="s">
        <v>65</v>
      </c>
    </row>
    <row r="20" spans="3:7" ht="30" customHeight="1" x14ac:dyDescent="0.2">
      <c r="D20" s="4" t="s">
        <v>82</v>
      </c>
      <c r="F20" s="9" t="s">
        <v>97</v>
      </c>
    </row>
    <row r="21" spans="3:7" ht="30" customHeight="1" x14ac:dyDescent="0.2">
      <c r="F21" s="9" t="s">
        <v>98</v>
      </c>
    </row>
    <row r="22" spans="3:7" ht="19.5" customHeight="1" x14ac:dyDescent="0.2"/>
    <row r="23" spans="3:7" ht="19.5" customHeight="1" x14ac:dyDescent="0.2"/>
    <row r="24" spans="3:7" ht="19.5" customHeight="1" x14ac:dyDescent="0.2"/>
    <row r="25" spans="3:7" ht="19.5" customHeight="1" x14ac:dyDescent="0.2"/>
    <row r="26" spans="3:7" ht="19.5" customHeight="1" x14ac:dyDescent="0.2">
      <c r="C26" s="6"/>
      <c r="D26" s="6"/>
    </row>
    <row r="27" spans="3:7" ht="19.5" customHeight="1" x14ac:dyDescent="0.2"/>
    <row r="28" spans="3:7" ht="19.5" customHeight="1" x14ac:dyDescent="0.2"/>
    <row r="29" spans="3:7" ht="19.5" customHeight="1" x14ac:dyDescent="0.2"/>
    <row r="30" spans="3:7" ht="19.5" customHeight="1" x14ac:dyDescent="0.2"/>
    <row r="31" spans="3:7" ht="19.5" customHeight="1" x14ac:dyDescent="0.2"/>
    <row r="32" spans="3:7" ht="19.5" customHeight="1" x14ac:dyDescent="0.2"/>
    <row r="33" spans="3:4" ht="19.5" customHeight="1" x14ac:dyDescent="0.2"/>
    <row r="34" spans="3:4" ht="19.5" customHeight="1" x14ac:dyDescent="0.2"/>
    <row r="35" spans="3:4" ht="19.5" customHeight="1" x14ac:dyDescent="0.2"/>
    <row r="36" spans="3:4" ht="19.5" customHeight="1" x14ac:dyDescent="0.2"/>
    <row r="37" spans="3:4" ht="19.5" customHeight="1" x14ac:dyDescent="0.2"/>
    <row r="38" spans="3:4" ht="19.5" customHeight="1" x14ac:dyDescent="0.2"/>
    <row r="39" spans="3:4" ht="19.5" customHeight="1" x14ac:dyDescent="0.2">
      <c r="C39" s="6"/>
      <c r="D39" s="6"/>
    </row>
    <row r="40" spans="3:4" ht="19.5" customHeight="1" x14ac:dyDescent="0.2"/>
    <row r="41" spans="3:4" ht="19.5" customHeight="1" x14ac:dyDescent="0.2"/>
    <row r="42" spans="3:4" ht="19.5" customHeight="1" x14ac:dyDescent="0.2"/>
    <row r="43" spans="3:4" ht="19.5" customHeight="1" x14ac:dyDescent="0.2"/>
    <row r="44" spans="3:4" ht="19.5" customHeight="1" x14ac:dyDescent="0.2"/>
    <row r="45" spans="3:4" ht="19.5" customHeight="1" x14ac:dyDescent="0.2">
      <c r="C45" s="2"/>
      <c r="D45" s="2"/>
    </row>
    <row r="46" spans="3:4" ht="19.5" customHeight="1" x14ac:dyDescent="0.2">
      <c r="C46" s="2"/>
      <c r="D46" s="2"/>
    </row>
    <row r="47" spans="3:4" ht="19.5" customHeight="1" x14ac:dyDescent="0.2">
      <c r="C47" s="2"/>
      <c r="D47" s="2"/>
    </row>
    <row r="48" spans="3:4" ht="19.5" customHeight="1" x14ac:dyDescent="0.2">
      <c r="C48" s="2"/>
      <c r="D48" s="2"/>
    </row>
    <row r="49" spans="3:4" ht="19.5" customHeight="1" x14ac:dyDescent="0.2">
      <c r="C49" s="2"/>
      <c r="D49" s="2"/>
    </row>
    <row r="50" spans="3:4" ht="19.5" customHeight="1" x14ac:dyDescent="0.2">
      <c r="C50" s="2"/>
      <c r="D50" s="2"/>
    </row>
    <row r="51" spans="3:4" ht="19.5" customHeight="1" x14ac:dyDescent="0.2">
      <c r="C51" s="2"/>
      <c r="D51" s="2"/>
    </row>
    <row r="52" spans="3:4" ht="19.5" customHeight="1" x14ac:dyDescent="0.2">
      <c r="C52" s="2"/>
      <c r="D52" s="2"/>
    </row>
    <row r="53" spans="3:4" ht="19.5" customHeight="1" x14ac:dyDescent="0.2">
      <c r="C53" s="2"/>
      <c r="D53" s="2"/>
    </row>
    <row r="54" spans="3:4" ht="19.5" customHeight="1" x14ac:dyDescent="0.2">
      <c r="C54" s="2"/>
      <c r="D54" s="2"/>
    </row>
    <row r="55" spans="3:4" ht="19.5" customHeight="1" x14ac:dyDescent="0.2"/>
    <row r="56" spans="3:4" ht="19.5" customHeight="1" x14ac:dyDescent="0.2"/>
    <row r="57" spans="3:4" ht="19.5" customHeight="1" x14ac:dyDescent="0.2"/>
    <row r="58" spans="3:4" ht="19.5" customHeight="1" x14ac:dyDescent="0.2"/>
    <row r="59" spans="3:4" ht="19.5" customHeight="1" x14ac:dyDescent="0.2"/>
    <row r="60" spans="3:4" ht="19.5" customHeight="1" x14ac:dyDescent="0.2"/>
    <row r="61" spans="3:4" ht="19.5" customHeight="1" x14ac:dyDescent="0.2"/>
    <row r="62" spans="3:4" ht="19.5" customHeight="1" x14ac:dyDescent="0.2"/>
    <row r="63" spans="3:4" ht="19.5" customHeight="1" x14ac:dyDescent="0.2"/>
    <row r="64" spans="3:4" ht="19.5" customHeight="1" x14ac:dyDescent="0.2"/>
    <row r="78" spans="4:4" x14ac:dyDescent="0.2">
      <c r="D7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SOLICITUD PES-GENERACIÓN</vt:lpstr>
      <vt:lpstr>TABLAS</vt:lpstr>
      <vt:lpstr>TABLAS!_Toc163749272</vt:lpstr>
      <vt:lpstr>'SOLICITUD PES-GENERACIÓN'!Área_de_impresión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Miguel Feal Rodríguez</cp:lastModifiedBy>
  <cp:revision/>
  <cp:lastPrinted>2024-11-20T16:30:44Z</cp:lastPrinted>
  <dcterms:created xsi:type="dcterms:W3CDTF">1996-11-27T10:00:04Z</dcterms:created>
  <dcterms:modified xsi:type="dcterms:W3CDTF">2025-01-07T09:10:23Z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